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scu-my.sharepoint.com/personal/pv6673wd_minnstate_edu/Documents/"/>
    </mc:Choice>
  </mc:AlternateContent>
  <xr:revisionPtr revIDLastSave="0" documentId="8_{448B1DCD-F6CE-4094-A5F4-94BB9F7B8A23}" xr6:coauthVersionLast="47" xr6:coauthVersionMax="47" xr10:uidLastSave="{00000000-0000-0000-0000-000000000000}"/>
  <bookViews>
    <workbookView xWindow="-14160" yWindow="-16320" windowWidth="29040" windowHeight="15720" xr2:uid="{0E516327-ECAE-46A3-B3FD-A76D7DB21521}"/>
  </bookViews>
  <sheets>
    <sheet name="Spring 2026" sheetId="1" r:id="rId1"/>
  </sheets>
  <definedNames>
    <definedName name="_xlnm.Print_Area" localSheetId="0">'Spring 2026'!$A$1:$H$44</definedName>
    <definedName name="_xlnm.Print_Titles" localSheetId="0">'Spring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42" i="1" s="1"/>
  <c r="E13" i="1"/>
  <c r="D13" i="1"/>
  <c r="F12" i="1"/>
  <c r="H12" i="1" s="1"/>
  <c r="F11" i="1"/>
  <c r="H11" i="1" s="1"/>
  <c r="F10" i="1"/>
  <c r="H10" i="1" s="1"/>
  <c r="F9" i="1"/>
  <c r="H9" i="1" s="1"/>
  <c r="F8" i="1"/>
  <c r="F13" i="1" s="1"/>
  <c r="F7" i="1"/>
  <c r="H7" i="1" s="1"/>
  <c r="F6" i="1"/>
  <c r="H6" i="1" s="1"/>
  <c r="C43" i="1" l="1"/>
  <c r="H8" i="1"/>
  <c r="H13" i="1" s="1"/>
  <c r="E43" i="1" s="1"/>
</calcChain>
</file>

<file path=xl/sharedStrings.xml><?xml version="1.0" encoding="utf-8"?>
<sst xmlns="http://schemas.openxmlformats.org/spreadsheetml/2006/main" count="95" uniqueCount="84">
  <si>
    <t>Minnesota State</t>
  </si>
  <si>
    <t>Statewide Student Association Fee Report</t>
  </si>
  <si>
    <t>Spring FY2026</t>
  </si>
  <si>
    <t>State University</t>
  </si>
  <si>
    <t>Institution ID</t>
  </si>
  <si>
    <t>Banded (X)</t>
  </si>
  <si>
    <t>Total Undergraduate Credit Hours (incl. banded)</t>
  </si>
  <si>
    <t>Total Graduate Credit Hours</t>
  </si>
  <si>
    <t>Total Credit Hours w/Banded</t>
  </si>
  <si>
    <t>Rate</t>
  </si>
  <si>
    <t>Fee Calculation</t>
  </si>
  <si>
    <t>Bemidji</t>
  </si>
  <si>
    <t>0070</t>
  </si>
  <si>
    <t>X</t>
  </si>
  <si>
    <t>Metropolitan</t>
  </si>
  <si>
    <t>0076</t>
  </si>
  <si>
    <t>MSU Moorhead</t>
  </si>
  <si>
    <t>0072</t>
  </si>
  <si>
    <t>MSU, Mankato</t>
  </si>
  <si>
    <t>0071</t>
  </si>
  <si>
    <t>Southwest Minnesota</t>
  </si>
  <si>
    <t>0075</t>
  </si>
  <si>
    <t>St. Cloud</t>
  </si>
  <si>
    <t>0073</t>
  </si>
  <si>
    <t>Winona</t>
  </si>
  <si>
    <t>0074</t>
  </si>
  <si>
    <t>Total State Universities</t>
  </si>
  <si>
    <t>State College</t>
  </si>
  <si>
    <t>Total Credit Hours</t>
  </si>
  <si>
    <t>Alexandria TCC</t>
  </si>
  <si>
    <t>0203</t>
  </si>
  <si>
    <t>Anoka TC</t>
  </si>
  <si>
    <t>0202</t>
  </si>
  <si>
    <t>Anoka-Ramsey CC</t>
  </si>
  <si>
    <t>0152</t>
  </si>
  <si>
    <t>Central Lakes College</t>
  </si>
  <si>
    <t>0301</t>
  </si>
  <si>
    <t>Century College</t>
  </si>
  <si>
    <t>0304</t>
  </si>
  <si>
    <t>Dakota County TC</t>
  </si>
  <si>
    <t>0211</t>
  </si>
  <si>
    <t>Fond du Lac Tribal &amp; CC</t>
  </si>
  <si>
    <t>0163</t>
  </si>
  <si>
    <t>Hennepin TC</t>
  </si>
  <si>
    <t>0204</t>
  </si>
  <si>
    <t>Inver Hills CC</t>
  </si>
  <si>
    <t>0157</t>
  </si>
  <si>
    <t>Lake Superior College</t>
  </si>
  <si>
    <t>0302</t>
  </si>
  <si>
    <t>Minneapolis CTC</t>
  </si>
  <si>
    <t>0305</t>
  </si>
  <si>
    <t>Minnesota North College</t>
  </si>
  <si>
    <t>0320</t>
  </si>
  <si>
    <t>MSC Southeast</t>
  </si>
  <si>
    <t>0213</t>
  </si>
  <si>
    <t>MN State CTC</t>
  </si>
  <si>
    <t>0442</t>
  </si>
  <si>
    <t>Minnesota West CTC</t>
  </si>
  <si>
    <t>0209</t>
  </si>
  <si>
    <t>Normandale CC</t>
  </si>
  <si>
    <t>0156</t>
  </si>
  <si>
    <t>North Hennepin CC</t>
  </si>
  <si>
    <t>0153</t>
  </si>
  <si>
    <t>Northland CTC</t>
  </si>
  <si>
    <t>0403</t>
  </si>
  <si>
    <t>Northwest TC, Bemidji</t>
  </si>
  <si>
    <t>0263</t>
  </si>
  <si>
    <t>Pine TCC</t>
  </si>
  <si>
    <t>0205</t>
  </si>
  <si>
    <t>Ridgewater College</t>
  </si>
  <si>
    <t>0308</t>
  </si>
  <si>
    <t>Riverland CC</t>
  </si>
  <si>
    <t>0307</t>
  </si>
  <si>
    <t>Rochester CTC</t>
  </si>
  <si>
    <t>0306</t>
  </si>
  <si>
    <t>Saint Paul College</t>
  </si>
  <si>
    <t>0206</t>
  </si>
  <si>
    <t>So Central TC</t>
  </si>
  <si>
    <t>0309</t>
  </si>
  <si>
    <t>St. Cloud TCC</t>
  </si>
  <si>
    <t>0208</t>
  </si>
  <si>
    <t>Total State Colleges</t>
  </si>
  <si>
    <t>Total Systemwide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</si>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</sst>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&quot;$&quot;#,##0.00"/>
    <numFmt numFmtId="166" formatCode="#,##0.#####"/>
    <numFmt numFmtId="167" formatCode="_(* #,##0_);_(* \(#,##0\);_(* &quot;-&quot;??_);_(@_)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8"/>
      <name val="Microsoft Sans Serif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40" fontId="2" fillId="0" borderId="0" xfId="0" applyNumberFormat="1" applyFont="1"/>
    <xf numFmtId="0" fontId="3" fillId="0" borderId="0" xfId="0" applyFont="1"/>
    <xf numFmtId="14" fontId="4" fillId="2" borderId="1" xfId="0" applyNumberFormat="1" applyFont="1" applyFill="1" applyBorder="1"/>
    <xf numFmtId="4" fontId="2" fillId="0" borderId="0" xfId="0" applyNumberFormat="1" applyFont="1" applyAlignment="1">
      <alignment horizontal="right"/>
    </xf>
    <xf numFmtId="4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3" applyProtection="1">
      <protection locked="0"/>
    </xf>
    <xf numFmtId="166" fontId="5" fillId="0" borderId="0" xfId="3" applyNumberFormat="1" applyProtection="1">
      <protection locked="0"/>
    </xf>
    <xf numFmtId="3" fontId="5" fillId="0" borderId="0" xfId="3" applyNumberFormat="1" applyProtection="1">
      <protection locked="0"/>
    </xf>
    <xf numFmtId="40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67" fontId="5" fillId="0" borderId="0" xfId="1" applyNumberFormat="1" applyFont="1" applyProtection="1">
      <protection locked="0"/>
    </xf>
    <xf numFmtId="38" fontId="0" fillId="0" borderId="0" xfId="0" applyNumberFormat="1"/>
    <xf numFmtId="165" fontId="0" fillId="0" borderId="0" xfId="0" applyNumberFormat="1"/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1" applyNumberFormat="1" applyFont="1"/>
    <xf numFmtId="0" fontId="7" fillId="0" borderId="0" xfId="0" applyFont="1"/>
    <xf numFmtId="39" fontId="7" fillId="0" borderId="0" xfId="1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39" fontId="8" fillId="0" borderId="0" xfId="1" applyNumberFormat="1" applyFont="1"/>
    <xf numFmtId="165" fontId="2" fillId="0" borderId="0" xfId="0" applyNumberFormat="1" applyFont="1" applyAlignment="1">
      <alignment horizontal="right"/>
    </xf>
    <xf numFmtId="8" fontId="2" fillId="0" borderId="0" xfId="0" applyNumberFormat="1" applyFont="1" applyAlignment="1">
      <alignment horizontal="right"/>
    </xf>
    <xf numFmtId="0" fontId="9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/>
    <xf numFmtId="49" fontId="9" fillId="0" borderId="5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3" fontId="11" fillId="0" borderId="5" xfId="3" applyNumberFormat="1" applyFont="1" applyBorder="1" applyProtection="1">
      <protection locked="0"/>
    </xf>
    <xf numFmtId="38" fontId="9" fillId="0" borderId="5" xfId="0" applyNumberFormat="1" applyFont="1" applyBorder="1" applyProtection="1">
      <protection locked="0"/>
    </xf>
    <xf numFmtId="165" fontId="9" fillId="0" borderId="5" xfId="0" applyNumberFormat="1" applyFont="1" applyBorder="1" applyAlignment="1">
      <alignment horizontal="right"/>
    </xf>
    <xf numFmtId="0" fontId="9" fillId="0" borderId="5" xfId="0" applyFont="1" applyBorder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2" xfId="0" applyFont="1" applyBorder="1"/>
    <xf numFmtId="49" fontId="9" fillId="0" borderId="11" xfId="0" applyNumberFormat="1" applyFont="1" applyBorder="1" applyAlignment="1" applyProtection="1">
      <alignment horizontal="center"/>
      <protection locked="0"/>
    </xf>
    <xf numFmtId="8" fontId="9" fillId="0" borderId="5" xfId="0" applyNumberFormat="1" applyFont="1" applyBorder="1" applyAlignment="1">
      <alignment horizontal="right"/>
    </xf>
    <xf numFmtId="0" fontId="9" fillId="0" borderId="5" xfId="0" applyFont="1" applyBorder="1" applyProtection="1">
      <protection locked="0"/>
    </xf>
    <xf numFmtId="49" fontId="9" fillId="0" borderId="5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10" fillId="4" borderId="12" xfId="0" applyFont="1" applyFill="1" applyBorder="1" applyAlignment="1">
      <alignment horizontal="right"/>
    </xf>
    <xf numFmtId="0" fontId="10" fillId="4" borderId="13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right"/>
    </xf>
    <xf numFmtId="0" fontId="10" fillId="4" borderId="9" xfId="0" applyFont="1" applyFill="1" applyBorder="1" applyAlignment="1">
      <alignment horizontal="center"/>
    </xf>
    <xf numFmtId="3" fontId="10" fillId="4" borderId="9" xfId="0" applyNumberFormat="1" applyFont="1" applyFill="1" applyBorder="1" applyAlignment="1">
      <alignment horizontal="right"/>
    </xf>
    <xf numFmtId="165" fontId="10" fillId="4" borderId="16" xfId="2" applyNumberFormat="1" applyFont="1" applyFill="1" applyBorder="1" applyAlignment="1">
      <alignment horizontal="right"/>
    </xf>
    <xf numFmtId="0" fontId="10" fillId="4" borderId="7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center"/>
    </xf>
    <xf numFmtId="38" fontId="10" fillId="4" borderId="8" xfId="0" applyNumberFormat="1" applyFont="1" applyFill="1" applyBorder="1" applyAlignment="1">
      <alignment horizontal="right"/>
    </xf>
    <xf numFmtId="165" fontId="9" fillId="4" borderId="10" xfId="0" applyNumberFormat="1" applyFont="1" applyFill="1" applyBorder="1" applyAlignment="1">
      <alignment horizontal="right"/>
    </xf>
    <xf numFmtId="165" fontId="10" fillId="4" borderId="9" xfId="0" applyNumberFormat="1" applyFont="1" applyFill="1" applyBorder="1" applyAlignment="1">
      <alignment horizontal="right"/>
    </xf>
    <xf numFmtId="3" fontId="10" fillId="4" borderId="13" xfId="0" applyNumberFormat="1" applyFont="1" applyFill="1" applyBorder="1" applyAlignment="1">
      <alignment horizontal="right"/>
    </xf>
    <xf numFmtId="165" fontId="10" fillId="4" borderId="13" xfId="2" applyNumberFormat="1" applyFont="1" applyFill="1" applyBorder="1" applyAlignment="1">
      <alignment horizontal="right"/>
    </xf>
    <xf numFmtId="165" fontId="10" fillId="4" borderId="14" xfId="2" applyNumberFormat="1" applyFont="1" applyFill="1" applyBorder="1" applyAlignment="1">
      <alignment horizontal="right"/>
    </xf>
    <xf numFmtId="4" fontId="10" fillId="4" borderId="9" xfId="0" applyNumberFormat="1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" xfId="3" xr:uid="{09802791-7660-4874-BA51-A691A33B8C10}"/>
  </cellStyles>
  <dxfs count="19">
    <dxf>
      <font>
        <strike val="0"/>
        <outline val="0"/>
        <shadow val="0"/>
        <u val="none"/>
        <vertAlign val="baseline"/>
        <color theme="1"/>
      </font>
    </dxf>
    <dxf>
      <font>
        <strike val="0"/>
        <outline val="0"/>
        <shadow val="0"/>
        <u val="none"/>
        <vertAlign val="baseline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5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5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6" formatCode="#,##0_);[Red]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5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6" formatCode="#,##0_);[Red]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border outline="0">
        <top style="thin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64C7EC-9DB0-4A5C-937C-47AA5B770CF0}" name="Table3" displayName="Table3" ref="A5:H13" totalsRowShown="0" headerRowDxfId="1" dataDxfId="0" tableBorderDxfId="18">
  <autoFilter ref="A5:H13" xr:uid="{22078568-674E-4ADF-A7E7-39D916F546E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D92AB4F-1A77-43E6-9AD6-92AD96B9BE3B}" name="State University" dataDxfId="9"/>
    <tableColumn id="2" xr3:uid="{6BDF24AC-9B5D-46C7-AE32-0B7EC3DAF8B1}" name="Institution ID" dataDxfId="8"/>
    <tableColumn id="3" xr3:uid="{B7C9821E-DC42-459A-A373-51606912437B}" name="Banded (X)" dataDxfId="7"/>
    <tableColumn id="4" xr3:uid="{2C641EEA-39A9-41C6-A6B6-9E39C29FA3B7}" name="Total Undergraduate Credit Hours (incl. banded)" dataDxfId="6" dataCellStyle="Normal 2"/>
    <tableColumn id="5" xr3:uid="{89C2976C-57DF-4EDD-A44C-6F745DED0B5B}" name="Total Graduate Credit Hours" dataDxfId="5" dataCellStyle="Normal 2"/>
    <tableColumn id="6" xr3:uid="{53664FF1-8AD0-4473-9331-3B1572A1FE39}" name="Total Credit Hours w/Banded" dataDxfId="4"/>
    <tableColumn id="7" xr3:uid="{5B45334E-2739-4AA7-A1D1-4963D2F74A72}" name="Rate" dataDxfId="3"/>
    <tableColumn id="8" xr3:uid="{FF1B84FA-5359-48D7-9E40-9C8035057A60}" name="Fee Calculation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FC48BD-3FB3-411B-B37E-03739DA33914}" name="Table4" displayName="Table4" ref="A15:E43" totalsRowShown="0" headerRowDxfId="11" dataDxfId="10" tableBorderDxfId="17">
  <autoFilter ref="A15:E43" xr:uid="{85353C88-CF55-4D00-AD19-726A6AC5D5F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577779C-81A0-4F16-BCFA-239944B6494F}" name="State College" dataDxfId="16"/>
    <tableColumn id="2" xr3:uid="{FE308A8C-C6D0-4216-8BBC-F2CF72576339}" name="Institution ID" dataDxfId="15"/>
    <tableColumn id="3" xr3:uid="{11B92ABE-0678-4973-A2E1-560A1AF4075E}" name="Total Credit Hours" dataDxfId="14"/>
    <tableColumn id="4" xr3:uid="{49FD35F7-3B5C-4755-9775-5E1E92AE3F92}" name="Rate" dataDxfId="13"/>
    <tableColumn id="5" xr3:uid="{0B310935-1B4D-4336-9097-37FD8FE76489}" name="Fee Calculation" dataDxfId="1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5695-BEF5-4D9E-A502-05ED9D5615CC}">
  <sheetPr>
    <tabColor indexed="42"/>
  </sheetPr>
  <dimension ref="A1:Q44"/>
  <sheetViews>
    <sheetView tabSelected="1" view="pageBreakPreview" zoomScaleNormal="100" zoomScaleSheetLayoutView="100" workbookViewId="0">
      <selection activeCell="F40" sqref="F40"/>
    </sheetView>
  </sheetViews>
  <sheetFormatPr defaultColWidth="9.21875" defaultRowHeight="12" x14ac:dyDescent="0.25"/>
  <cols>
    <col min="1" max="1" width="20.44140625" style="3" bestFit="1" customWidth="1"/>
    <col min="2" max="2" width="9.77734375" style="2" bestFit="1" customWidth="1"/>
    <col min="3" max="3" width="8.77734375" style="2" bestFit="1" customWidth="1"/>
    <col min="4" max="4" width="15.109375" style="8" bestFit="1" customWidth="1"/>
    <col min="5" max="5" width="11.33203125" style="8" bestFit="1" customWidth="1"/>
    <col min="6" max="6" width="13.21875" style="8" bestFit="1" customWidth="1"/>
    <col min="7" max="7" width="6" style="30" customWidth="1"/>
    <col min="8" max="8" width="11.33203125" style="31" bestFit="1" customWidth="1"/>
    <col min="9" max="9" width="9.21875" style="2"/>
    <col min="10" max="10" width="9.21875" style="3"/>
    <col min="11" max="11" width="10" style="4" bestFit="1" customWidth="1"/>
    <col min="12" max="12" width="7" style="3" bestFit="1" customWidth="1"/>
    <col min="13" max="13" width="9.21875" style="5"/>
    <col min="14" max="14" width="12.21875" style="5" customWidth="1"/>
    <col min="15" max="15" width="9.21875" style="5"/>
    <col min="16" max="16384" width="9.21875" style="3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17" ht="15.6" x14ac:dyDescent="0.3">
      <c r="A2" s="6" t="s">
        <v>1</v>
      </c>
      <c r="B2" s="6"/>
      <c r="C2" s="6"/>
      <c r="D2" s="6"/>
      <c r="E2" s="6"/>
      <c r="F2" s="6"/>
      <c r="G2" s="6"/>
      <c r="H2" s="6"/>
    </row>
    <row r="3" spans="1:17" ht="15.6" x14ac:dyDescent="0.3">
      <c r="A3" s="6" t="s">
        <v>2</v>
      </c>
      <c r="B3" s="6"/>
      <c r="C3" s="6"/>
      <c r="D3" s="6"/>
      <c r="E3" s="6"/>
      <c r="F3" s="6"/>
      <c r="G3" s="6"/>
      <c r="H3" s="6"/>
    </row>
    <row r="4" spans="1:17" ht="13.2" x14ac:dyDescent="0.25">
      <c r="A4" s="7">
        <v>46071</v>
      </c>
      <c r="G4"/>
      <c r="H4"/>
    </row>
    <row r="5" spans="1:17" s="10" customFormat="1" ht="36" customHeight="1" x14ac:dyDescent="0.25">
      <c r="A5" s="34" t="s">
        <v>3</v>
      </c>
      <c r="B5" s="35" t="s">
        <v>4</v>
      </c>
      <c r="C5" s="35" t="s">
        <v>5</v>
      </c>
      <c r="D5" s="36" t="s">
        <v>6</v>
      </c>
      <c r="E5" s="36" t="s">
        <v>7</v>
      </c>
      <c r="F5" s="37" t="s">
        <v>8</v>
      </c>
      <c r="G5" s="38" t="s">
        <v>9</v>
      </c>
      <c r="H5" s="35" t="s">
        <v>10</v>
      </c>
      <c r="I5" s="9"/>
    </row>
    <row r="6" spans="1:17" ht="13.2" x14ac:dyDescent="0.25">
      <c r="A6" s="39" t="s">
        <v>11</v>
      </c>
      <c r="B6" s="40" t="s">
        <v>12</v>
      </c>
      <c r="C6" s="41" t="s">
        <v>13</v>
      </c>
      <c r="D6" s="42">
        <v>40310</v>
      </c>
      <c r="E6" s="42">
        <v>2307</v>
      </c>
      <c r="F6" s="43">
        <f t="shared" ref="F6:F12" si="0">E6+D6</f>
        <v>42617</v>
      </c>
      <c r="G6" s="44">
        <v>0.8</v>
      </c>
      <c r="H6" s="44">
        <f>F6*G6</f>
        <v>34093.599999999999</v>
      </c>
      <c r="I6"/>
      <c r="J6" s="11"/>
      <c r="K6" s="12"/>
      <c r="L6" s="13"/>
      <c r="M6" s="14"/>
      <c r="N6" s="14"/>
      <c r="O6" s="14"/>
      <c r="P6" s="15"/>
      <c r="Q6" s="16"/>
    </row>
    <row r="7" spans="1:17" ht="13.2" x14ac:dyDescent="0.25">
      <c r="A7" s="45" t="s">
        <v>14</v>
      </c>
      <c r="B7" s="40" t="s">
        <v>15</v>
      </c>
      <c r="C7" s="46"/>
      <c r="D7" s="42">
        <v>61919.5</v>
      </c>
      <c r="E7" s="42">
        <v>4822</v>
      </c>
      <c r="F7" s="43">
        <f t="shared" si="0"/>
        <v>66741.5</v>
      </c>
      <c r="G7" s="44">
        <v>0.8</v>
      </c>
      <c r="H7" s="44">
        <f t="shared" ref="H7:H12" si="1">F7*G7</f>
        <v>53393.200000000004</v>
      </c>
      <c r="I7"/>
      <c r="J7" s="11"/>
      <c r="K7" s="12"/>
      <c r="L7" s="12"/>
      <c r="M7" s="14"/>
      <c r="N7" s="14"/>
      <c r="O7" s="14"/>
      <c r="P7" s="16"/>
      <c r="Q7" s="15"/>
    </row>
    <row r="8" spans="1:17" ht="13.2" x14ac:dyDescent="0.25">
      <c r="A8" s="45" t="s">
        <v>16</v>
      </c>
      <c r="B8" s="40" t="s">
        <v>17</v>
      </c>
      <c r="C8" s="47" t="s">
        <v>13</v>
      </c>
      <c r="D8" s="42">
        <v>43630</v>
      </c>
      <c r="E8" s="42">
        <v>6379</v>
      </c>
      <c r="F8" s="43">
        <f t="shared" si="0"/>
        <v>50009</v>
      </c>
      <c r="G8" s="44">
        <v>0.8</v>
      </c>
      <c r="H8" s="44">
        <f t="shared" si="1"/>
        <v>40007.200000000004</v>
      </c>
      <c r="I8"/>
      <c r="J8" s="11"/>
      <c r="K8" s="12"/>
      <c r="L8" s="13"/>
      <c r="M8" s="14"/>
      <c r="N8" s="14"/>
      <c r="O8" s="14"/>
      <c r="P8" s="15"/>
      <c r="Q8" s="15"/>
    </row>
    <row r="9" spans="1:17" ht="13.2" x14ac:dyDescent="0.25">
      <c r="A9" s="39" t="s">
        <v>18</v>
      </c>
      <c r="B9" s="40" t="s">
        <v>19</v>
      </c>
      <c r="C9" s="47" t="s">
        <v>13</v>
      </c>
      <c r="D9" s="42">
        <v>162507</v>
      </c>
      <c r="E9" s="42">
        <v>13184</v>
      </c>
      <c r="F9" s="43">
        <f t="shared" si="0"/>
        <v>175691</v>
      </c>
      <c r="G9" s="44">
        <v>0.8</v>
      </c>
      <c r="H9" s="44">
        <f t="shared" si="1"/>
        <v>140552.80000000002</v>
      </c>
      <c r="I9"/>
      <c r="J9" s="11"/>
      <c r="K9" s="12"/>
      <c r="L9" s="13"/>
      <c r="M9" s="14"/>
      <c r="N9" s="14"/>
      <c r="O9" s="14"/>
      <c r="P9" s="15"/>
      <c r="Q9" s="15"/>
    </row>
    <row r="10" spans="1:17" ht="13.2" x14ac:dyDescent="0.25">
      <c r="A10" s="45" t="s">
        <v>20</v>
      </c>
      <c r="B10" s="40" t="s">
        <v>21</v>
      </c>
      <c r="C10" s="46" t="s">
        <v>13</v>
      </c>
      <c r="D10" s="42">
        <v>41099</v>
      </c>
      <c r="E10" s="42">
        <v>3645</v>
      </c>
      <c r="F10" s="43">
        <f t="shared" si="0"/>
        <v>44744</v>
      </c>
      <c r="G10" s="44">
        <v>0.8</v>
      </c>
      <c r="H10" s="44">
        <f>F10*G10</f>
        <v>35795.200000000004</v>
      </c>
      <c r="I10"/>
      <c r="J10" s="11"/>
      <c r="K10" s="12"/>
      <c r="L10" s="13"/>
      <c r="M10" s="14"/>
      <c r="N10" s="14"/>
      <c r="O10" s="14"/>
      <c r="P10" s="15"/>
      <c r="Q10" s="15"/>
    </row>
    <row r="11" spans="1:17" ht="13.2" x14ac:dyDescent="0.25">
      <c r="A11" s="45" t="s">
        <v>22</v>
      </c>
      <c r="B11" s="40" t="s">
        <v>23</v>
      </c>
      <c r="C11" s="47" t="s">
        <v>13</v>
      </c>
      <c r="D11" s="42">
        <v>69091</v>
      </c>
      <c r="E11" s="42">
        <v>10200</v>
      </c>
      <c r="F11" s="43">
        <f t="shared" si="0"/>
        <v>79291</v>
      </c>
      <c r="G11" s="44">
        <v>0.8</v>
      </c>
      <c r="H11" s="44">
        <f t="shared" si="1"/>
        <v>63432.800000000003</v>
      </c>
      <c r="I11"/>
      <c r="J11" s="11"/>
      <c r="K11" s="12"/>
      <c r="L11" s="13"/>
      <c r="M11" s="14"/>
      <c r="N11" s="14"/>
      <c r="O11" s="14"/>
      <c r="P11" s="15"/>
      <c r="Q11" s="15"/>
    </row>
    <row r="12" spans="1:17" ht="13.8" thickBot="1" x14ac:dyDescent="0.3">
      <c r="A12" s="48" t="s">
        <v>24</v>
      </c>
      <c r="B12" s="40" t="s">
        <v>25</v>
      </c>
      <c r="C12" s="47" t="s">
        <v>13</v>
      </c>
      <c r="D12" s="42">
        <v>67808</v>
      </c>
      <c r="E12" s="42">
        <v>5775</v>
      </c>
      <c r="F12" s="43">
        <f t="shared" si="0"/>
        <v>73583</v>
      </c>
      <c r="G12" s="44">
        <v>0.8</v>
      </c>
      <c r="H12" s="44">
        <f t="shared" si="1"/>
        <v>58866.400000000001</v>
      </c>
      <c r="I12"/>
      <c r="J12" s="11"/>
      <c r="K12" s="12"/>
      <c r="L12" s="13"/>
      <c r="M12" s="14"/>
      <c r="N12" s="14"/>
      <c r="O12" s="14"/>
      <c r="P12" s="15"/>
      <c r="Q12" s="15"/>
    </row>
    <row r="13" spans="1:17" x14ac:dyDescent="0.25">
      <c r="A13" s="61" t="s">
        <v>26</v>
      </c>
      <c r="B13" s="62"/>
      <c r="C13" s="62"/>
      <c r="D13" s="63">
        <f>SUM(D6:D12)</f>
        <v>486364.5</v>
      </c>
      <c r="E13" s="63">
        <f>SUM(E6:E12)</f>
        <v>46312</v>
      </c>
      <c r="F13" s="63">
        <f>SUM(F6:F12)</f>
        <v>532676.5</v>
      </c>
      <c r="G13" s="65" t="s">
        <v>83</v>
      </c>
      <c r="H13" s="64">
        <f>SUM(H6:H12)</f>
        <v>426141.20000000007</v>
      </c>
      <c r="J13" s="17"/>
      <c r="K13" s="12"/>
      <c r="L13" s="13"/>
    </row>
    <row r="14" spans="1:17" customFormat="1" ht="13.2" x14ac:dyDescent="0.25"/>
    <row r="15" spans="1:17" customFormat="1" ht="24" x14ac:dyDescent="0.25">
      <c r="A15" s="34" t="s">
        <v>27</v>
      </c>
      <c r="B15" s="35" t="s">
        <v>4</v>
      </c>
      <c r="C15" s="36" t="s">
        <v>28</v>
      </c>
      <c r="D15" s="38" t="s">
        <v>9</v>
      </c>
      <c r="E15" s="38" t="s">
        <v>10</v>
      </c>
      <c r="H15" s="18"/>
    </row>
    <row r="16" spans="1:17" ht="13.2" x14ac:dyDescent="0.25">
      <c r="A16" s="32" t="s">
        <v>29</v>
      </c>
      <c r="B16" s="49" t="s">
        <v>30</v>
      </c>
      <c r="C16" s="43">
        <v>31369.8</v>
      </c>
      <c r="D16" s="44">
        <v>0.61</v>
      </c>
      <c r="E16" s="50">
        <f>C16*D16</f>
        <v>19135.577999999998</v>
      </c>
      <c r="F16" s="19"/>
      <c r="G16"/>
      <c r="H16"/>
      <c r="I16"/>
      <c r="J16" s="11"/>
      <c r="K16"/>
      <c r="L16" s="20"/>
      <c r="P16" s="21"/>
    </row>
    <row r="17" spans="1:16" ht="13.2" x14ac:dyDescent="0.25">
      <c r="A17" s="51" t="s">
        <v>31</v>
      </c>
      <c r="B17" s="52" t="s">
        <v>32</v>
      </c>
      <c r="C17" s="43">
        <v>20080</v>
      </c>
      <c r="D17" s="44">
        <v>0.61</v>
      </c>
      <c r="E17" s="50">
        <f t="shared" ref="E17:E41" si="2">C17*D17</f>
        <v>12248.8</v>
      </c>
      <c r="F17"/>
      <c r="G17"/>
      <c r="H17"/>
      <c r="I17"/>
      <c r="J17" s="11"/>
      <c r="K17"/>
      <c r="L17" s="20"/>
      <c r="P17" s="21"/>
    </row>
    <row r="18" spans="1:16" ht="13.2" x14ac:dyDescent="0.25">
      <c r="A18" s="53" t="s">
        <v>33</v>
      </c>
      <c r="B18" s="52" t="s">
        <v>34</v>
      </c>
      <c r="C18" s="43">
        <v>67993</v>
      </c>
      <c r="D18" s="44">
        <v>0.61</v>
      </c>
      <c r="E18" s="50">
        <f t="shared" si="2"/>
        <v>41475.729999999996</v>
      </c>
      <c r="F18"/>
      <c r="G18"/>
      <c r="H18"/>
      <c r="I18" s="22"/>
      <c r="J18" s="11"/>
      <c r="K18"/>
      <c r="L18" s="20"/>
    </row>
    <row r="19" spans="1:16" ht="13.2" x14ac:dyDescent="0.25">
      <c r="A19" s="32" t="s">
        <v>35</v>
      </c>
      <c r="B19" s="49" t="s">
        <v>36</v>
      </c>
      <c r="C19" s="43">
        <v>33656</v>
      </c>
      <c r="D19" s="44">
        <v>0.61</v>
      </c>
      <c r="E19" s="50">
        <f t="shared" si="2"/>
        <v>20530.16</v>
      </c>
      <c r="F19"/>
      <c r="G19"/>
      <c r="H19"/>
      <c r="I19" s="22"/>
      <c r="J19" s="11"/>
      <c r="K19"/>
      <c r="L19" s="20"/>
    </row>
    <row r="20" spans="1:16" ht="13.2" x14ac:dyDescent="0.25">
      <c r="A20" s="53" t="s">
        <v>37</v>
      </c>
      <c r="B20" s="52" t="s">
        <v>38</v>
      </c>
      <c r="C20" s="43">
        <v>74343</v>
      </c>
      <c r="D20" s="44">
        <v>0.61</v>
      </c>
      <c r="E20" s="50">
        <f t="shared" si="2"/>
        <v>45349.229999999996</v>
      </c>
      <c r="F20"/>
      <c r="G20"/>
      <c r="H20"/>
      <c r="I20"/>
      <c r="J20" s="11"/>
      <c r="K20"/>
      <c r="L20" s="20"/>
      <c r="P20" s="21"/>
    </row>
    <row r="21" spans="1:16" ht="13.2" x14ac:dyDescent="0.25">
      <c r="A21" s="51" t="s">
        <v>39</v>
      </c>
      <c r="B21" s="49" t="s">
        <v>40</v>
      </c>
      <c r="C21" s="43">
        <v>28877</v>
      </c>
      <c r="D21" s="44">
        <v>0.61</v>
      </c>
      <c r="E21" s="50">
        <f t="shared" si="2"/>
        <v>17614.97</v>
      </c>
      <c r="F21"/>
      <c r="G21"/>
      <c r="H21"/>
      <c r="I21"/>
      <c r="J21" s="11"/>
      <c r="K21"/>
      <c r="L21" s="20"/>
      <c r="P21" s="21"/>
    </row>
    <row r="22" spans="1:16" ht="13.2" x14ac:dyDescent="0.25">
      <c r="A22" s="53" t="s">
        <v>41</v>
      </c>
      <c r="B22" s="52" t="s">
        <v>42</v>
      </c>
      <c r="C22" s="43">
        <v>11338</v>
      </c>
      <c r="D22" s="44">
        <v>0.61</v>
      </c>
      <c r="E22" s="50">
        <f t="shared" si="2"/>
        <v>6916.18</v>
      </c>
      <c r="F22"/>
      <c r="G22"/>
      <c r="H22"/>
      <c r="I22"/>
      <c r="J22" s="11"/>
      <c r="K22"/>
      <c r="L22" s="20"/>
      <c r="P22" s="21"/>
    </row>
    <row r="23" spans="1:16" ht="13.2" x14ac:dyDescent="0.25">
      <c r="A23" s="53" t="s">
        <v>43</v>
      </c>
      <c r="B23" s="52" t="s">
        <v>44</v>
      </c>
      <c r="C23" s="43">
        <v>44978</v>
      </c>
      <c r="D23" s="44">
        <v>0.61</v>
      </c>
      <c r="E23" s="50">
        <f t="shared" si="2"/>
        <v>27436.579999999998</v>
      </c>
      <c r="F23"/>
      <c r="G23"/>
      <c r="H23"/>
      <c r="I23"/>
      <c r="J23" s="11"/>
      <c r="K23"/>
      <c r="L23" s="20"/>
      <c r="P23" s="21"/>
    </row>
    <row r="24" spans="1:16" ht="13.2" x14ac:dyDescent="0.25">
      <c r="A24" s="32" t="s">
        <v>45</v>
      </c>
      <c r="B24" s="52" t="s">
        <v>46</v>
      </c>
      <c r="C24" s="43">
        <v>31264</v>
      </c>
      <c r="D24" s="44">
        <v>0.61</v>
      </c>
      <c r="E24" s="50">
        <f t="shared" si="2"/>
        <v>19071.04</v>
      </c>
      <c r="F24"/>
      <c r="G24"/>
      <c r="H24"/>
      <c r="I24"/>
      <c r="J24" s="11"/>
      <c r="K24"/>
      <c r="L24" s="20"/>
      <c r="P24" s="21"/>
    </row>
    <row r="25" spans="1:16" ht="13.2" x14ac:dyDescent="0.25">
      <c r="A25" s="51" t="s">
        <v>47</v>
      </c>
      <c r="B25" s="52" t="s">
        <v>48</v>
      </c>
      <c r="C25" s="43">
        <v>32108.5</v>
      </c>
      <c r="D25" s="44">
        <v>0.61</v>
      </c>
      <c r="E25" s="50">
        <f t="shared" si="2"/>
        <v>19586.185000000001</v>
      </c>
      <c r="F25"/>
      <c r="G25"/>
      <c r="H25"/>
      <c r="I25"/>
      <c r="J25" s="11"/>
      <c r="K25"/>
      <c r="L25" s="20"/>
      <c r="P25" s="21"/>
    </row>
    <row r="26" spans="1:16" ht="13.2" x14ac:dyDescent="0.25">
      <c r="A26" s="51" t="s">
        <v>49</v>
      </c>
      <c r="B26" s="52" t="s">
        <v>50</v>
      </c>
      <c r="C26" s="43">
        <v>58300</v>
      </c>
      <c r="D26" s="44">
        <v>0.61</v>
      </c>
      <c r="E26" s="50">
        <f t="shared" si="2"/>
        <v>35563</v>
      </c>
      <c r="F26"/>
      <c r="G26"/>
      <c r="H26"/>
      <c r="I26"/>
      <c r="J26" s="11"/>
      <c r="K26"/>
      <c r="L26" s="20"/>
      <c r="P26" s="21"/>
    </row>
    <row r="27" spans="1:16" ht="13.2" x14ac:dyDescent="0.25">
      <c r="A27" s="51" t="s">
        <v>51</v>
      </c>
      <c r="B27" s="52" t="s">
        <v>52</v>
      </c>
      <c r="C27" s="43">
        <v>35545.300000000003</v>
      </c>
      <c r="D27" s="44">
        <v>0.61</v>
      </c>
      <c r="E27" s="50">
        <f>C27*D27</f>
        <v>21682.633000000002</v>
      </c>
      <c r="F27"/>
      <c r="G27"/>
      <c r="H27"/>
      <c r="I27"/>
      <c r="J27" s="11"/>
      <c r="K27"/>
      <c r="L27" s="20"/>
      <c r="P27" s="21"/>
    </row>
    <row r="28" spans="1:16" ht="13.2" x14ac:dyDescent="0.25">
      <c r="A28" s="54" t="s">
        <v>53</v>
      </c>
      <c r="B28" s="49" t="s">
        <v>54</v>
      </c>
      <c r="C28" s="43">
        <v>18748</v>
      </c>
      <c r="D28" s="44">
        <v>0.61</v>
      </c>
      <c r="E28" s="50">
        <f t="shared" si="2"/>
        <v>11436.28</v>
      </c>
      <c r="F28"/>
      <c r="G28"/>
      <c r="H28"/>
      <c r="I28"/>
      <c r="J28" s="11"/>
      <c r="K28"/>
      <c r="L28" s="20"/>
      <c r="P28" s="21"/>
    </row>
    <row r="29" spans="1:16" ht="13.2" x14ac:dyDescent="0.25">
      <c r="A29" s="53" t="s">
        <v>55</v>
      </c>
      <c r="B29" s="49" t="s">
        <v>56</v>
      </c>
      <c r="C29" s="43">
        <v>47137</v>
      </c>
      <c r="D29" s="44">
        <v>0.61</v>
      </c>
      <c r="E29" s="50">
        <f t="shared" si="2"/>
        <v>28753.57</v>
      </c>
      <c r="F29"/>
      <c r="G29"/>
      <c r="H29"/>
      <c r="I29"/>
      <c r="J29" s="11"/>
      <c r="K29"/>
      <c r="L29" s="20"/>
      <c r="P29" s="21"/>
    </row>
    <row r="30" spans="1:16" ht="13.2" x14ac:dyDescent="0.25">
      <c r="A30" s="53" t="s">
        <v>57</v>
      </c>
      <c r="B30" s="49" t="s">
        <v>58</v>
      </c>
      <c r="C30" s="43">
        <v>31187.5</v>
      </c>
      <c r="D30" s="44">
        <v>0.61</v>
      </c>
      <c r="E30" s="50">
        <f t="shared" si="2"/>
        <v>19024.375</v>
      </c>
      <c r="F30"/>
      <c r="G30"/>
      <c r="H30"/>
      <c r="I30"/>
      <c r="J30" s="11"/>
      <c r="K30"/>
      <c r="L30" s="20"/>
      <c r="P30" s="21"/>
    </row>
    <row r="31" spans="1:16" ht="13.2" x14ac:dyDescent="0.25">
      <c r="A31" s="53" t="s">
        <v>59</v>
      </c>
      <c r="B31" s="52" t="s">
        <v>60</v>
      </c>
      <c r="C31" s="43">
        <v>102724</v>
      </c>
      <c r="D31" s="44">
        <v>0.61</v>
      </c>
      <c r="E31" s="50">
        <f t="shared" si="2"/>
        <v>62661.64</v>
      </c>
      <c r="F31"/>
      <c r="G31"/>
      <c r="H31"/>
      <c r="I31"/>
      <c r="J31" s="11"/>
      <c r="K31"/>
      <c r="L31" s="20"/>
      <c r="P31" s="21"/>
    </row>
    <row r="32" spans="1:16" ht="13.2" x14ac:dyDescent="0.25">
      <c r="A32" s="51" t="s">
        <v>61</v>
      </c>
      <c r="B32" s="52" t="s">
        <v>62</v>
      </c>
      <c r="C32" s="43">
        <v>41658</v>
      </c>
      <c r="D32" s="44">
        <v>0.61</v>
      </c>
      <c r="E32" s="50">
        <f t="shared" si="2"/>
        <v>25411.38</v>
      </c>
      <c r="F32"/>
      <c r="G32"/>
      <c r="H32"/>
      <c r="I32"/>
      <c r="J32" s="11"/>
      <c r="K32"/>
      <c r="L32" s="20"/>
      <c r="P32" s="21"/>
    </row>
    <row r="33" spans="1:16" ht="13.2" x14ac:dyDescent="0.25">
      <c r="A33" s="33" t="s">
        <v>63</v>
      </c>
      <c r="B33" s="49" t="s">
        <v>64</v>
      </c>
      <c r="C33" s="43">
        <v>23991.200000000001</v>
      </c>
      <c r="D33" s="44">
        <v>0.61</v>
      </c>
      <c r="E33" s="50">
        <f t="shared" si="2"/>
        <v>14634.632</v>
      </c>
      <c r="F33"/>
      <c r="G33"/>
      <c r="H33"/>
      <c r="I33"/>
      <c r="J33" s="11"/>
      <c r="K33"/>
      <c r="L33" s="20"/>
      <c r="P33" s="21"/>
    </row>
    <row r="34" spans="1:16" ht="13.2" x14ac:dyDescent="0.25">
      <c r="A34" s="33" t="s">
        <v>65</v>
      </c>
      <c r="B34" s="49" t="s">
        <v>66</v>
      </c>
      <c r="C34" s="43">
        <v>10417.700000000001</v>
      </c>
      <c r="D34" s="44">
        <v>0.61</v>
      </c>
      <c r="E34" s="50">
        <f t="shared" si="2"/>
        <v>6354.7970000000005</v>
      </c>
      <c r="F34"/>
      <c r="G34"/>
      <c r="H34"/>
      <c r="I34"/>
      <c r="J34" s="11"/>
      <c r="K34"/>
      <c r="L34" s="20"/>
      <c r="P34" s="21"/>
    </row>
    <row r="35" spans="1:16" ht="13.2" x14ac:dyDescent="0.25">
      <c r="A35" s="32" t="s">
        <v>67</v>
      </c>
      <c r="B35" s="49" t="s">
        <v>68</v>
      </c>
      <c r="C35" s="43">
        <v>9475</v>
      </c>
      <c r="D35" s="44">
        <v>0.61</v>
      </c>
      <c r="E35" s="50">
        <f t="shared" si="2"/>
        <v>5779.75</v>
      </c>
      <c r="F35"/>
      <c r="G35"/>
      <c r="H35"/>
      <c r="I35"/>
      <c r="J35" s="11"/>
      <c r="K35"/>
      <c r="L35" s="20"/>
      <c r="P35" s="21"/>
    </row>
    <row r="36" spans="1:16" ht="13.2" x14ac:dyDescent="0.25">
      <c r="A36" s="51" t="s">
        <v>69</v>
      </c>
      <c r="B36" s="52" t="s">
        <v>70</v>
      </c>
      <c r="C36" s="43">
        <v>34566</v>
      </c>
      <c r="D36" s="44">
        <v>0.61</v>
      </c>
      <c r="E36" s="50">
        <f t="shared" si="2"/>
        <v>21085.26</v>
      </c>
      <c r="F36"/>
      <c r="G36"/>
      <c r="H36"/>
      <c r="I36"/>
      <c r="J36" s="11"/>
      <c r="K36"/>
      <c r="L36" s="20"/>
      <c r="P36" s="21"/>
    </row>
    <row r="37" spans="1:16" ht="13.2" x14ac:dyDescent="0.25">
      <c r="A37" s="53" t="s">
        <v>71</v>
      </c>
      <c r="B37" s="52" t="s">
        <v>72</v>
      </c>
      <c r="C37" s="43">
        <v>32988</v>
      </c>
      <c r="D37" s="44">
        <v>0.61</v>
      </c>
      <c r="E37" s="50">
        <f t="shared" si="2"/>
        <v>20122.68</v>
      </c>
      <c r="F37"/>
      <c r="G37"/>
      <c r="H37"/>
      <c r="I37"/>
      <c r="J37" s="11"/>
      <c r="K37"/>
      <c r="L37" s="20"/>
      <c r="P37" s="21"/>
    </row>
    <row r="38" spans="1:16" ht="13.2" x14ac:dyDescent="0.25">
      <c r="A38" s="51" t="s">
        <v>73</v>
      </c>
      <c r="B38" s="52" t="s">
        <v>74</v>
      </c>
      <c r="C38" s="43">
        <v>46739</v>
      </c>
      <c r="D38" s="44">
        <v>0.61</v>
      </c>
      <c r="E38" s="50">
        <f t="shared" si="2"/>
        <v>28510.79</v>
      </c>
      <c r="F38"/>
      <c r="G38"/>
      <c r="H38"/>
      <c r="I38"/>
      <c r="J38" s="11"/>
      <c r="K38"/>
      <c r="L38" s="20"/>
      <c r="P38" s="21"/>
    </row>
    <row r="39" spans="1:16" ht="13.2" x14ac:dyDescent="0.25">
      <c r="A39" s="53" t="s">
        <v>75</v>
      </c>
      <c r="B39" s="52" t="s">
        <v>76</v>
      </c>
      <c r="C39" s="43">
        <v>49360</v>
      </c>
      <c r="D39" s="44">
        <v>0.61</v>
      </c>
      <c r="E39" s="50">
        <f t="shared" si="2"/>
        <v>30109.599999999999</v>
      </c>
      <c r="F39"/>
      <c r="G39"/>
      <c r="H39"/>
      <c r="I39"/>
      <c r="J39" s="11"/>
      <c r="K39"/>
      <c r="L39" s="20"/>
      <c r="P39" s="21"/>
    </row>
    <row r="40" spans="1:16" ht="13.2" x14ac:dyDescent="0.25">
      <c r="A40" s="53" t="s">
        <v>77</v>
      </c>
      <c r="B40" s="52" t="s">
        <v>78</v>
      </c>
      <c r="C40" s="43">
        <v>27958</v>
      </c>
      <c r="D40" s="44">
        <v>0.61</v>
      </c>
      <c r="E40" s="50">
        <f t="shared" si="2"/>
        <v>17054.38</v>
      </c>
      <c r="F40"/>
      <c r="G40"/>
      <c r="H40"/>
      <c r="I40"/>
      <c r="J40" s="11"/>
      <c r="K40"/>
      <c r="L40" s="20"/>
      <c r="P40" s="21"/>
    </row>
    <row r="41" spans="1:16" ht="13.8" thickBot="1" x14ac:dyDescent="0.3">
      <c r="A41" s="51" t="s">
        <v>79</v>
      </c>
      <c r="B41" s="49" t="s">
        <v>80</v>
      </c>
      <c r="C41" s="43">
        <v>39140</v>
      </c>
      <c r="D41" s="44">
        <v>0.61</v>
      </c>
      <c r="E41" s="50">
        <f t="shared" si="2"/>
        <v>23875.399999999998</v>
      </c>
      <c r="F41"/>
      <c r="G41"/>
      <c r="H41"/>
      <c r="I41"/>
      <c r="J41" s="11"/>
      <c r="K41"/>
      <c r="L41" s="20"/>
      <c r="P41" s="21"/>
    </row>
    <row r="42" spans="1:16" s="25" customFormat="1" ht="14.4" thickBot="1" x14ac:dyDescent="0.35">
      <c r="A42" s="55" t="s">
        <v>81</v>
      </c>
      <c r="B42" s="56" t="s">
        <v>83</v>
      </c>
      <c r="C42" s="66">
        <f>SUM(C16:C41)</f>
        <v>985941.99999999988</v>
      </c>
      <c r="D42" s="67">
        <v>0.61</v>
      </c>
      <c r="E42" s="68">
        <f>SUM(E16:E41)</f>
        <v>601424.62000000011</v>
      </c>
      <c r="F42"/>
      <c r="G42"/>
      <c r="H42"/>
      <c r="I42" s="23"/>
      <c r="J42" s="24"/>
      <c r="M42" s="26"/>
    </row>
    <row r="43" spans="1:16" s="28" customFormat="1" ht="27" customHeight="1" x14ac:dyDescent="0.3">
      <c r="A43" s="57" t="s">
        <v>82</v>
      </c>
      <c r="B43" s="58" t="s">
        <v>83</v>
      </c>
      <c r="C43" s="59">
        <f>C42+F13</f>
        <v>1518618.5</v>
      </c>
      <c r="D43" s="69" t="s">
        <v>83</v>
      </c>
      <c r="E43" s="60">
        <f>E42+H13</f>
        <v>1027565.8200000002</v>
      </c>
      <c r="F43"/>
      <c r="G43"/>
      <c r="H43"/>
      <c r="I43" s="27"/>
      <c r="M43" s="29"/>
    </row>
    <row r="44" spans="1:16" customFormat="1" ht="13.2" x14ac:dyDescent="0.25">
      <c r="H44" s="18"/>
    </row>
  </sheetData>
  <pageMargins left="0.44" right="0.35" top="0.33" bottom="0.3" header="0.26" footer="0.26"/>
  <pageSetup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Spring 2026</vt:lpstr>
      <vt:lpstr>'Spring 2026'!Print_Area</vt:lpstr>
      <vt:lpstr>'Spring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MacInnes, Matt</dc:creator>
  <cp:lastModifiedBy>MacInnes, Matt</cp:lastModifiedBy>
  <dcterms:created xsi:type="dcterms:W3CDTF">2026-02-18T17:15:35Z</dcterms:created>
  <dcterms:modified xsi:type="dcterms:W3CDTF">2026-02-18T17:20:48Z</dcterms:modified>
</cp:coreProperties>
</file>