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showInkAnnotation="0" defaultThemeVersion="124226"/>
  <xr:revisionPtr revIDLastSave="0" documentId="13_ncr:1_{9C26EF4D-DC08-4D11-AAFE-F82DE648906C}" xr6:coauthVersionLast="47" xr6:coauthVersionMax="47" xr10:uidLastSave="{00000000-0000-0000-0000-000000000000}"/>
  <bookViews>
    <workbookView xWindow="28680" yWindow="-120" windowWidth="29040" windowHeight="15840" tabRatio="814" xr2:uid="{00000000-000D-0000-FFFF-FFFF00000000}"/>
  </bookViews>
  <sheets>
    <sheet name="1A-Per Credit" sheetId="7" r:id="rId1"/>
    <sheet name="1B-Banded" sheetId="6" r:id="rId2"/>
    <sheet name="1C-Online Tuition" sheetId="19" r:id="rId3"/>
    <sheet name="1D-UG Differential Programs" sheetId="63" r:id="rId4"/>
    <sheet name="1E-UG Differential Courses" sheetId="64" r:id="rId5"/>
    <sheet name="1G-Non-resident" sheetId="9" r:id="rId6"/>
    <sheet name="1H - Masters" sheetId="5" r:id="rId7"/>
    <sheet name="1H-M ProgramDiff" sheetId="60" r:id="rId8"/>
    <sheet name="1H- M CourseDiff" sheetId="18" r:id="rId9"/>
    <sheet name="1H - Doctoral" sheetId="61" r:id="rId10"/>
    <sheet name="FY2026 Fees" sheetId="50" r:id="rId11"/>
  </sheets>
  <definedNames>
    <definedName name="_xlnm.Print_Area" localSheetId="0">'1A-Per Credit'!$A$1:$F$37</definedName>
    <definedName name="_xlnm.Print_Area" localSheetId="1">'1B-Banded'!$A$1:$G$30</definedName>
    <definedName name="_xlnm.Print_Area" localSheetId="3">'1D-UG Differential Programs'!$A$1:$G$441</definedName>
    <definedName name="_xlnm.Print_Area" localSheetId="4">'1E-UG Differential Courses'!$A$1:$G$502</definedName>
    <definedName name="_xlnm.Print_Area" localSheetId="5">'1G-Non-resident'!$A$1:$F$59</definedName>
    <definedName name="_xlnm.Print_Area" localSheetId="9">'1H - Doctoral'!$A$1:$F$37</definedName>
    <definedName name="_xlnm.Print_Area" localSheetId="6">'1H - Masters'!$A$1:$F$12</definedName>
    <definedName name="_xlnm.Print_Area" localSheetId="8">'1H- M CourseDiff'!$A$1:$D$16</definedName>
    <definedName name="_xlnm.Print_Area" localSheetId="7">'1H-M ProgramDiff'!$A$1:$D$101</definedName>
    <definedName name="_xlnm.Print_Area" localSheetId="10">'FY2026 Fees'!$A$1:$AD$48</definedName>
    <definedName name="_xlnm.Print_Titles" localSheetId="3">'1D-UG Differential Programs'!$1:$3</definedName>
    <definedName name="_xlnm.Print_Titles" localSheetId="4">'1E-UG Differential Courses'!$1:$3</definedName>
    <definedName name="_xlnm.Print_Titles" localSheetId="5">'1G-Non-resident'!$1:$2</definedName>
    <definedName name="_xlnm.Print_Titles" localSheetId="9">'1H - Doctoral'!$1:$3</definedName>
    <definedName name="_xlnm.Print_Titles" localSheetId="6">'1H - Masters'!$4:$4</definedName>
    <definedName name="_xlnm.Print_Titles" localSheetId="8">'1H- M CourseDiff'!$2:$3</definedName>
    <definedName name="_xlnm.Print_Titles" localSheetId="7">'1H-M ProgramDiff'!$2:$4</definedName>
    <definedName name="_xlnm.Print_Titles" localSheetId="10">'FY2026 Fees'!$1:$4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6" i="50" l="1"/>
  <c r="U46" i="50"/>
  <c r="V46" i="50" s="1"/>
  <c r="T46" i="50"/>
  <c r="U42" i="50"/>
  <c r="T42" i="50"/>
  <c r="U43" i="50"/>
  <c r="V43" i="50" s="1"/>
  <c r="T43" i="50"/>
  <c r="U44" i="50"/>
  <c r="T44" i="50"/>
  <c r="V44" i="50" s="1"/>
  <c r="V42" i="50" l="1"/>
  <c r="O46" i="50" l="1"/>
  <c r="N46" i="50"/>
  <c r="AB42" i="50" l="1"/>
  <c r="O45" i="50" l="1"/>
  <c r="O43" i="50"/>
  <c r="O42" i="50"/>
  <c r="O41" i="50"/>
  <c r="O40" i="50"/>
  <c r="X46" i="50"/>
  <c r="X45" i="50"/>
  <c r="X44" i="50"/>
  <c r="X43" i="50"/>
  <c r="X42" i="50"/>
  <c r="X41" i="50"/>
  <c r="X40" i="50"/>
  <c r="C46" i="50"/>
  <c r="C45" i="50"/>
  <c r="C44" i="50"/>
  <c r="C43" i="50"/>
  <c r="C42" i="50"/>
  <c r="C41" i="50"/>
  <c r="C40" i="50"/>
  <c r="I46" i="50"/>
  <c r="I45" i="50"/>
  <c r="I44" i="50"/>
  <c r="I43" i="50"/>
  <c r="I42" i="50"/>
  <c r="I41" i="50"/>
  <c r="I40" i="50"/>
  <c r="F46" i="50"/>
  <c r="F45" i="50"/>
  <c r="F44" i="50"/>
  <c r="F43" i="50"/>
  <c r="F42" i="50"/>
  <c r="F41" i="50"/>
  <c r="F40" i="50"/>
  <c r="L46" i="50"/>
  <c r="L45" i="50"/>
  <c r="L44" i="50"/>
  <c r="L43" i="50"/>
  <c r="L42" i="50"/>
  <c r="L41" i="50"/>
  <c r="L40" i="50"/>
  <c r="R45" i="50"/>
  <c r="R44" i="50"/>
  <c r="R43" i="50"/>
  <c r="R41" i="50"/>
  <c r="R40" i="50"/>
  <c r="R42" i="50"/>
  <c r="N45" i="50"/>
  <c r="N43" i="50"/>
  <c r="N42" i="50"/>
  <c r="N41" i="50"/>
  <c r="N40" i="50"/>
  <c r="W46" i="50"/>
  <c r="W45" i="50"/>
  <c r="W44" i="50"/>
  <c r="W43" i="50"/>
  <c r="W42" i="50"/>
  <c r="W41" i="50"/>
  <c r="W40" i="50"/>
  <c r="B46" i="50"/>
  <c r="B45" i="50"/>
  <c r="B44" i="50"/>
  <c r="B43" i="50"/>
  <c r="B42" i="50"/>
  <c r="B41" i="50"/>
  <c r="B40" i="50"/>
  <c r="H46" i="50"/>
  <c r="H45" i="50"/>
  <c r="H44" i="50"/>
  <c r="H43" i="50"/>
  <c r="H42" i="50"/>
  <c r="H41" i="50"/>
  <c r="H40" i="50"/>
  <c r="E46" i="50"/>
  <c r="E45" i="50"/>
  <c r="E44" i="50"/>
  <c r="E43" i="50"/>
  <c r="E42" i="50"/>
  <c r="E41" i="50"/>
  <c r="E40" i="50"/>
  <c r="K46" i="50"/>
  <c r="K45" i="50"/>
  <c r="K44" i="50"/>
  <c r="K43" i="50"/>
  <c r="K42" i="50"/>
  <c r="K41" i="50"/>
  <c r="K40" i="50"/>
  <c r="Q46" i="50"/>
  <c r="Q45" i="50"/>
  <c r="Q44" i="50"/>
  <c r="Q43" i="50"/>
  <c r="Q42" i="50"/>
  <c r="Q41" i="50"/>
  <c r="Q40" i="50"/>
  <c r="AD46" i="50" l="1"/>
  <c r="S46" i="50"/>
  <c r="AC46" i="50"/>
  <c r="AD44" i="50"/>
  <c r="AC44" i="50"/>
  <c r="AD43" i="50"/>
  <c r="AC43" i="50"/>
  <c r="AC42" i="50"/>
  <c r="AD42" i="50"/>
  <c r="G40" i="50"/>
  <c r="P46" i="50" l="1"/>
  <c r="AB46" i="50"/>
  <c r="Y46" i="50"/>
  <c r="D46" i="50"/>
  <c r="J46" i="50"/>
  <c r="G46" i="50"/>
  <c r="M46" i="50"/>
  <c r="AD45" i="50"/>
  <c r="AC45" i="50"/>
  <c r="P45" i="50"/>
  <c r="AB45" i="50"/>
  <c r="Y45" i="50"/>
  <c r="D45" i="50"/>
  <c r="J45" i="50"/>
  <c r="G45" i="50"/>
  <c r="M45" i="50"/>
  <c r="S45" i="50"/>
  <c r="P44" i="50"/>
  <c r="AB44" i="50"/>
  <c r="Y44" i="50"/>
  <c r="D44" i="50"/>
  <c r="J44" i="50"/>
  <c r="G44" i="50"/>
  <c r="M44" i="50"/>
  <c r="S44" i="50"/>
  <c r="P43" i="50"/>
  <c r="AB43" i="50"/>
  <c r="Y43" i="50"/>
  <c r="D43" i="50"/>
  <c r="J43" i="50"/>
  <c r="G43" i="50"/>
  <c r="M43" i="50"/>
  <c r="S43" i="50"/>
  <c r="P42" i="50"/>
  <c r="Y42" i="50"/>
  <c r="D42" i="50"/>
  <c r="J42" i="50"/>
  <c r="G42" i="50"/>
  <c r="M42" i="50"/>
  <c r="S42" i="50"/>
  <c r="AD41" i="50"/>
  <c r="AC41" i="50"/>
  <c r="P41" i="50"/>
  <c r="AB41" i="50"/>
  <c r="Y41" i="50"/>
  <c r="D41" i="50"/>
  <c r="J41" i="50"/>
  <c r="G41" i="50"/>
  <c r="M41" i="50"/>
  <c r="S41" i="50"/>
  <c r="AD40" i="50"/>
  <c r="AC40" i="50"/>
  <c r="P40" i="50"/>
  <c r="AB40" i="50"/>
  <c r="Y40" i="50"/>
  <c r="D40" i="50"/>
  <c r="J40" i="50"/>
  <c r="M40" i="50"/>
  <c r="S40" i="50"/>
</calcChain>
</file>

<file path=xl/sharedStrings.xml><?xml version="1.0" encoding="utf-8"?>
<sst xmlns="http://schemas.openxmlformats.org/spreadsheetml/2006/main" count="1505" uniqueCount="1106">
  <si>
    <t>Minnesota State</t>
  </si>
  <si>
    <t>Resident Undergraduate Tuition Rates for FY2026</t>
  </si>
  <si>
    <t>Institution</t>
  </si>
  <si>
    <t>FY2025 Tuition Rate Per Credit</t>
  </si>
  <si>
    <t>FY2026 Tuition Rate Per Credit</t>
  </si>
  <si>
    <t>FY2026 $ Increase Per Credit</t>
  </si>
  <si>
    <t>FY2026 Annual Change (30 credits)</t>
  </si>
  <si>
    <t>% Change</t>
  </si>
  <si>
    <t>STATE COLLEGES</t>
  </si>
  <si>
    <t xml:space="preserve"> </t>
  </si>
  <si>
    <t>Alexandria Technical &amp; Community College</t>
  </si>
  <si>
    <t>Anoka-Ramsey Community College</t>
  </si>
  <si>
    <t>Anoka Technical College</t>
  </si>
  <si>
    <t>Central Lakes College</t>
  </si>
  <si>
    <t xml:space="preserve">Century College </t>
  </si>
  <si>
    <t>Dakota County Technical College</t>
  </si>
  <si>
    <t>Fond du Lac Tribal &amp; Community College</t>
  </si>
  <si>
    <t>Hennepin Technical College</t>
  </si>
  <si>
    <t>Inver Hills Community College</t>
  </si>
  <si>
    <t>Lake Superior College</t>
  </si>
  <si>
    <t>Minneapolis College</t>
  </si>
  <si>
    <t>Minnesota North College</t>
  </si>
  <si>
    <t>Minnesota State College Southeast</t>
  </si>
  <si>
    <t>Minnesota State Community &amp; Technical College</t>
  </si>
  <si>
    <t>Minnesota West Community &amp; Technical College</t>
  </si>
  <si>
    <t>Normandale Community College</t>
  </si>
  <si>
    <t>North Hennepin Community College</t>
  </si>
  <si>
    <t>Northland Community &amp; Technical College</t>
  </si>
  <si>
    <t>Northwest Technical College</t>
  </si>
  <si>
    <t>Pine Technical and Community College</t>
  </si>
  <si>
    <t>Ridgewater College</t>
  </si>
  <si>
    <t>Riverland Community College</t>
  </si>
  <si>
    <t>Rochester Community &amp; Technical College</t>
  </si>
  <si>
    <t>Saint Paul College</t>
  </si>
  <si>
    <t>St. Cloud Technical &amp; Community College</t>
  </si>
  <si>
    <t>South Central College</t>
  </si>
  <si>
    <t>STATE UNIVERSITIES</t>
  </si>
  <si>
    <t>Metropolitan State University</t>
  </si>
  <si>
    <t>Financial Planning and Analysis</t>
  </si>
  <si>
    <t>Resident Undergraduate Banded Tuition Rates Per Term for FY2026</t>
  </si>
  <si>
    <t>Tuition Type</t>
  </si>
  <si>
    <t>FY2025 Rate</t>
  </si>
  <si>
    <t>FY2026 Rate</t>
  </si>
  <si>
    <t>FY2026 $ Increase</t>
  </si>
  <si>
    <t>Bemidji State University</t>
  </si>
  <si>
    <t>Each Credit Under 12</t>
  </si>
  <si>
    <t>Banded Rate 12-18 Credits</t>
  </si>
  <si>
    <t>Each Credit over 18</t>
  </si>
  <si>
    <t xml:space="preserve">Minnesota State  </t>
  </si>
  <si>
    <t>University Moorhead</t>
  </si>
  <si>
    <t>Minnesota State University,</t>
  </si>
  <si>
    <t>Each credit under band*</t>
  </si>
  <si>
    <r>
      <t xml:space="preserve">Mankato </t>
    </r>
    <r>
      <rPr>
        <sz val="12"/>
        <color rgb="FFFF0000"/>
        <rFont val="Calibri"/>
        <family val="2"/>
        <scheme val="minor"/>
      </rPr>
      <t>(Non-Twin Cities Locations Only)</t>
    </r>
  </si>
  <si>
    <t>Banded Rate*</t>
  </si>
  <si>
    <t>Each Credit over 18*</t>
  </si>
  <si>
    <t>St. Cloud State University</t>
  </si>
  <si>
    <t>Southwest Minnesota</t>
  </si>
  <si>
    <t>State University</t>
  </si>
  <si>
    <t>Winona State University</t>
  </si>
  <si>
    <t>*MSU, Mankato is changing its banded rate for a full-time student from 12-18 credits to 13 credits and over</t>
  </si>
  <si>
    <t>Online Undergraduate Tuition FY2026 Per Credit</t>
  </si>
  <si>
    <t>FY2025</t>
  </si>
  <si>
    <t>FY2026</t>
  </si>
  <si>
    <t>Tuition Rate</t>
  </si>
  <si>
    <t xml:space="preserve">% Change </t>
  </si>
  <si>
    <t>$ Increase Per Credit</t>
  </si>
  <si>
    <t>Base Tuition Rate</t>
  </si>
  <si>
    <t>Differential Rate Only Per Credit</t>
  </si>
  <si>
    <t>Minnesota North College (resident)</t>
  </si>
  <si>
    <t>Minnesota North College (non-resident)</t>
  </si>
  <si>
    <t>Undergrad Program Differential Rates for FY2026 Per Credit</t>
  </si>
  <si>
    <t>Program Name</t>
  </si>
  <si>
    <t>Tuition Rate (Base + Differential)</t>
  </si>
  <si>
    <t>$ Increase</t>
  </si>
  <si>
    <t>Differential Rate Only</t>
  </si>
  <si>
    <t>Law Enforcement Skills</t>
  </si>
  <si>
    <t>Practical Nursing (PNSG)</t>
  </si>
  <si>
    <t>Nursing (NURS)</t>
  </si>
  <si>
    <t>Nurse Assistant/Home Health Aid (NSGA)</t>
  </si>
  <si>
    <t>Nursing</t>
  </si>
  <si>
    <t>Automotive Electronic Diagnostic Specialist</t>
  </si>
  <si>
    <t>Judicial Reporting/Broadcast Captioning AAS</t>
  </si>
  <si>
    <t>LPN</t>
  </si>
  <si>
    <t>Paramedic</t>
  </si>
  <si>
    <t>Surgical Technologist</t>
  </si>
  <si>
    <t>Welding</t>
  </si>
  <si>
    <t>360 Center of Excellence</t>
  </si>
  <si>
    <t>Art and Design (TADD) on campus</t>
  </si>
  <si>
    <t xml:space="preserve">Biology (BIOL) </t>
  </si>
  <si>
    <t>Chemistry (CHEM/BCMB)</t>
  </si>
  <si>
    <t>Mass Communications Department (MASC)</t>
  </si>
  <si>
    <t xml:space="preserve">Music (MUSC) </t>
  </si>
  <si>
    <t>Nursing (NRSG)</t>
  </si>
  <si>
    <t>Nursing (NRSG pre-licensure)</t>
  </si>
  <si>
    <t>Professional Education; Upper Division (ED/SPED) On Campus</t>
  </si>
  <si>
    <t>Tech Studies: Off- Campus  (TADT and TADD)</t>
  </si>
  <si>
    <t>Tech Studies: On Campus (TADT)</t>
  </si>
  <si>
    <t>Computer Science (CS)</t>
  </si>
  <si>
    <t>Art History (ARTH)</t>
  </si>
  <si>
    <t>Communications &amp; Marketing ( COMM)</t>
  </si>
  <si>
    <t>Environmental Studies (ENVR)</t>
  </si>
  <si>
    <t>Geology (GEOL)</t>
  </si>
  <si>
    <t>Auto Body Technician</t>
  </si>
  <si>
    <t>Auto Service</t>
  </si>
  <si>
    <t>Cosmetology</t>
  </si>
  <si>
    <t>Dental Assisting</t>
  </si>
  <si>
    <t>Dental Hygiene</t>
  </si>
  <si>
    <t>Emergency Medical Services</t>
  </si>
  <si>
    <t>Facilities Maintenance Engineer</t>
  </si>
  <si>
    <t>Facilities Maintenance Heating, Ventilation, and Air Conditioning</t>
  </si>
  <si>
    <t>Information and Telecommunication Technology</t>
  </si>
  <si>
    <t>Medical Assistant</t>
  </si>
  <si>
    <t>Orthotic Practitioner &amp; Prosthetic Practitioner</t>
  </si>
  <si>
    <t>Orthotic Technician &amp; Prosthetic Technician</t>
  </si>
  <si>
    <t>Radiologic Technology</t>
  </si>
  <si>
    <t>Visual Communication Technology</t>
  </si>
  <si>
    <t>Electrical Construction</t>
  </si>
  <si>
    <t>ELLW Lineman Worker</t>
  </si>
  <si>
    <t>Heavy Construction Equipment Technology</t>
  </si>
  <si>
    <t>Heavy Duty Truck Technology</t>
  </si>
  <si>
    <t>Medical Assisting</t>
  </si>
  <si>
    <t>Practical Nursing</t>
  </si>
  <si>
    <t>Transportation Management</t>
  </si>
  <si>
    <t>Veterinary Technician</t>
  </si>
  <si>
    <t>Welding Technology</t>
  </si>
  <si>
    <t>Nursing classes (clinical component)</t>
  </si>
  <si>
    <t>Nursing classes (without clinical comp.)</t>
  </si>
  <si>
    <t>Audio</t>
  </si>
  <si>
    <t>Auto Body</t>
  </si>
  <si>
    <t>Auto Tech</t>
  </si>
  <si>
    <t>Automation Robotics</t>
  </si>
  <si>
    <t>Cabinet Making and Wood Products</t>
  </si>
  <si>
    <t>Child Dev</t>
  </si>
  <si>
    <t>Culinary</t>
  </si>
  <si>
    <t>Dental Assistant Program</t>
  </si>
  <si>
    <t>Electrician</t>
  </si>
  <si>
    <t>EMSV</t>
  </si>
  <si>
    <t>Fire</t>
  </si>
  <si>
    <t>Heavy Truck</t>
  </si>
  <si>
    <t>HVAC</t>
  </si>
  <si>
    <t>Interactive Design</t>
  </si>
  <si>
    <t>Machine Tooling</t>
  </si>
  <si>
    <t>Plumbing</t>
  </si>
  <si>
    <t>Welding and Metal Fabrication</t>
  </si>
  <si>
    <t>CNT - Lower Division</t>
  </si>
  <si>
    <t>CNT - Upper Division</t>
  </si>
  <si>
    <t>Education</t>
  </si>
  <si>
    <t>EMS</t>
  </si>
  <si>
    <t>Human Services</t>
  </si>
  <si>
    <t>360 Center of Excellence courses</t>
  </si>
  <si>
    <t>Aviation Maintenance Technician</t>
  </si>
  <si>
    <t>Building Construction</t>
  </si>
  <si>
    <t>Carpentry (CARP)</t>
  </si>
  <si>
    <t>Civil Engineering Technology</t>
  </si>
  <si>
    <t>Commercial and Residential Wiring</t>
  </si>
  <si>
    <t>Computer Information Systems</t>
  </si>
  <si>
    <t>Electronics/Industrial Controls</t>
  </si>
  <si>
    <t>Engineering CAD</t>
  </si>
  <si>
    <t>Fire Technology</t>
  </si>
  <si>
    <t>Integrated Manufacturing</t>
  </si>
  <si>
    <t>Machine Tool</t>
  </si>
  <si>
    <t>Massage Therapy</t>
  </si>
  <si>
    <t>Media Production</t>
  </si>
  <si>
    <t>Medical Laboratory Technician</t>
  </si>
  <si>
    <t xml:space="preserve">Nursing (NURS) </t>
  </si>
  <si>
    <t>Physical Therapy Assistant</t>
  </si>
  <si>
    <t>Practical Nursing (NUPN)</t>
  </si>
  <si>
    <t xml:space="preserve">Radiological Technician </t>
  </si>
  <si>
    <t>Respiratory Care Practitioner</t>
  </si>
  <si>
    <t>Surgical Technician</t>
  </si>
  <si>
    <t>BS Dental Hygiene</t>
  </si>
  <si>
    <t>BSN Nursing program</t>
  </si>
  <si>
    <t>Chemistry (all CHEM rubric courses except 102, 304)</t>
  </si>
  <si>
    <t>Environmental Science (ESCI)</t>
  </si>
  <si>
    <t>Human Biology (HBIO)</t>
  </si>
  <si>
    <t>Natural Sciences (NSCI)</t>
  </si>
  <si>
    <t>Physics (PHYS)</t>
  </si>
  <si>
    <t>Prior Learning Assessments - UG credit</t>
  </si>
  <si>
    <t>Student Designed Ind. Studies - UG</t>
  </si>
  <si>
    <t>Aircraft Technician</t>
  </si>
  <si>
    <t>Apparrel Technology</t>
  </si>
  <si>
    <t>Background Check Differential (Community Health Worker (CMHW), Addiction Counseling (COUN), Central Services Technician (CSIP), Dental Assistant (DNTA), Early Childhood Education (ECED), Human Services (HSER), Nursing Assistant/Home Health Aide (NAHA), Pharmacy Technician (PHRM) and Polysomnography Technology (PSOM))</t>
  </si>
  <si>
    <t>Dental Assistant</t>
  </si>
  <si>
    <t>Film and Video</t>
  </si>
  <si>
    <t>Film and Video - weekend</t>
  </si>
  <si>
    <t>Nursing - weekend</t>
  </si>
  <si>
    <t xml:space="preserve">Screen Writing </t>
  </si>
  <si>
    <t>Screen Writing - weekend</t>
  </si>
  <si>
    <t>Sound Arts</t>
  </si>
  <si>
    <t>Sound Arts - weekend</t>
  </si>
  <si>
    <t>Weekend and courses (regular)</t>
  </si>
  <si>
    <t>Minnesota North</t>
  </si>
  <si>
    <t>Auto Body Collision Technology (ABCT)</t>
  </si>
  <si>
    <t>Automotive Technology (AUTO)</t>
  </si>
  <si>
    <t>Band Instrument Repair (BIRT)</t>
  </si>
  <si>
    <t>Electronics Technology (ELEC)</t>
  </si>
  <si>
    <t>CNC Machine Tool (MACH)</t>
  </si>
  <si>
    <t>Guitar Repair &amp; Building (GRTB)</t>
  </si>
  <si>
    <t>Violin Repair (VLNR)</t>
  </si>
  <si>
    <t>Associate Degree Nursing (NURS)</t>
  </si>
  <si>
    <t>Practical Nursing (HEAL)</t>
  </si>
  <si>
    <t>Radiologic Tech/Science-Radiographer (RADT)</t>
  </si>
  <si>
    <t>Truck Driving (TRDR)</t>
  </si>
  <si>
    <t>Welding Technologies (WELD)</t>
  </si>
  <si>
    <t xml:space="preserve">Cardiovascular Tech </t>
  </si>
  <si>
    <t>Echocardiography Technology</t>
  </si>
  <si>
    <t>Electrical Line worker</t>
  </si>
  <si>
    <t>Nursing Assistant</t>
  </si>
  <si>
    <t>Nursing LPN</t>
  </si>
  <si>
    <t>Nursing RN</t>
  </si>
  <si>
    <t>Radiology Technician</t>
  </si>
  <si>
    <t>Minnesota State University, Mankato</t>
  </si>
  <si>
    <t>Academic and Behavioral Strategist BS Program (Fully Online)</t>
  </si>
  <si>
    <t>Applied Leadership Studies Program (Fully On-line Program)</t>
  </si>
  <si>
    <t>Business Administration Baccalaureate Completion Program (Fully On-line Program)</t>
  </si>
  <si>
    <t>Communication and Media BS Completion Program (Fully On-line Program)</t>
  </si>
  <si>
    <t>Construction Management Bell Program (Per Credit 1-9 Credits)</t>
  </si>
  <si>
    <t>Construction Management Bell Program Per Semester (Banded Rate at 10-16 Credits)</t>
  </si>
  <si>
    <t>Dental Hygiene Baccalaureate Completion Program (Fully On-line Program)</t>
  </si>
  <si>
    <t>Elementary Education BS Program (Fully On-line Program)</t>
  </si>
  <si>
    <t>Integrated Science and Technology WBL Program (Per Credit 1-11 Credits)</t>
  </si>
  <si>
    <t>Integrated Science and Technology WBL Program Per Semester Banded Rate at 12-18 Credits</t>
  </si>
  <si>
    <t>Iron Range Engineering Bell Program (Per Credit 1-9 Credits)</t>
  </si>
  <si>
    <t>Iron Range Engineering Bell Program Per Semester Banded Rate at 10-16 Credits</t>
  </si>
  <si>
    <t>RN-BS Baccalaureate Completion Program (Fully On-line Program)</t>
  </si>
  <si>
    <t>Software Engineering WBL Program (Per Credit 1-11 Credits)</t>
  </si>
  <si>
    <t>Software Engineering WBL Program Per Semester Banded Rate at 12-18 Credits</t>
  </si>
  <si>
    <t>Minnesota State University Moorhead</t>
  </si>
  <si>
    <t>AEM (Audio Production and Entertainment Management) excluding 261 &amp; 469</t>
  </si>
  <si>
    <t>Animation (ANIM)</t>
  </si>
  <si>
    <t>Astronomy (AST rubric, exclude labs)</t>
  </si>
  <si>
    <t>Astronomy labs (AST)</t>
  </si>
  <si>
    <t>Athletic Training (all AT rubric except 210, 460)</t>
  </si>
  <si>
    <t>BCBT</t>
  </si>
  <si>
    <t>Biology (BIOL rubric, excl cross listed BIOL/CHEM 400, 405, 410)</t>
  </si>
  <si>
    <t>Chemistry (excl cross listed BIOL/CHEM 400, 405, 410 and CHEM 102, 304)</t>
  </si>
  <si>
    <t>Communications (all COMM rubric except 100)</t>
  </si>
  <si>
    <t>Computer Science &amp; Information Systems</t>
  </si>
  <si>
    <t>Construction Management (all CM rubric courses)</t>
  </si>
  <si>
    <t>Environmental Geology (GEOS)</t>
  </si>
  <si>
    <t>Excercise Science (EXS)</t>
  </si>
  <si>
    <t>Film (FILM)</t>
  </si>
  <si>
    <t>Graphic and Interactive Design (GID)</t>
  </si>
  <si>
    <t>HSAD</t>
  </si>
  <si>
    <t>Mathematics (MATH)</t>
  </si>
  <si>
    <t>NURS</t>
  </si>
  <si>
    <t>Operations Management (all OM rubric courses)</t>
  </si>
  <si>
    <t>Photography (PHO)</t>
  </si>
  <si>
    <t>Physical Education (all PE rubric courses)</t>
  </si>
  <si>
    <t>Physical Science (all PSCI rubric)</t>
  </si>
  <si>
    <t>Physics labs (PHYS)</t>
  </si>
  <si>
    <t>Physics, exclude labs (PHYS)</t>
  </si>
  <si>
    <t>Project Management (all PMGT rubric courses)</t>
  </si>
  <si>
    <t>SUST Rubric, Excluding 469, 492</t>
  </si>
  <si>
    <t xml:space="preserve">Theatre </t>
  </si>
  <si>
    <t>Farm Business Management</t>
  </si>
  <si>
    <t>Law Enforcement</t>
  </si>
  <si>
    <t>Occupational Therapy Assistant (OTA)</t>
  </si>
  <si>
    <t>Practical Nursing, Associate Degree Nursing</t>
  </si>
  <si>
    <t>Rad Tech</t>
  </si>
  <si>
    <t>Surg Tech</t>
  </si>
  <si>
    <t>Dental (DENH) except DENH 1900</t>
  </si>
  <si>
    <t>Global Career Development Facilitator Program</t>
  </si>
  <si>
    <t>Nursing (NURS) except NURS 1900</t>
  </si>
  <si>
    <t xml:space="preserve">Automotive Service Technology </t>
  </si>
  <si>
    <t xml:space="preserve">Construction Electricity </t>
  </si>
  <si>
    <t>Plumbing Technology</t>
  </si>
  <si>
    <t>HART</t>
  </si>
  <si>
    <t>Pine Technical &amp; Community College</t>
  </si>
  <si>
    <t>360 Center of Excellence Consortium Courses CMAE</t>
  </si>
  <si>
    <t>Automation Technology (ETEC)</t>
  </si>
  <si>
    <t>Automotive Technology (ATMP)</t>
  </si>
  <si>
    <t>Construction Technology</t>
  </si>
  <si>
    <t>Cyber Security (CSEC)</t>
  </si>
  <si>
    <t>Early Childhood Development (CDEV)</t>
  </si>
  <si>
    <t>Emergency Medical Services Professional Certificate (EMS)</t>
  </si>
  <si>
    <t>Gunsmithing (GSTP)</t>
  </si>
  <si>
    <t>Manufacturing (MTTP)</t>
  </si>
  <si>
    <t>Network Administration (COCP)</t>
  </si>
  <si>
    <t>Nursing (HEOP, HPPC)</t>
  </si>
  <si>
    <t>Nursing (PRSG, NURS)</t>
  </si>
  <si>
    <t>Welding (WELD)</t>
  </si>
  <si>
    <t>Associated Degree (AD) Nursing Program</t>
  </si>
  <si>
    <t>Practical (PN) Nursing Program</t>
  </si>
  <si>
    <t>Veterinary Technology</t>
  </si>
  <si>
    <t>A.D. Nursing</t>
  </si>
  <si>
    <t>Accounting</t>
  </si>
  <si>
    <t>Agricultural Science</t>
  </si>
  <si>
    <t>Agricultural Business</t>
  </si>
  <si>
    <t>Automobile Services</t>
  </si>
  <si>
    <t>Business &amp; Office/Administrative Support</t>
  </si>
  <si>
    <t>Business Administration</t>
  </si>
  <si>
    <t>Chemistry</t>
  </si>
  <si>
    <t>Cisco Network Associate Program</t>
  </si>
  <si>
    <t>Construction Electrician</t>
  </si>
  <si>
    <t>Diesel</t>
  </si>
  <si>
    <t>Electrical Maintenance Technician</t>
  </si>
  <si>
    <t>English As A Second Language-Academic</t>
  </si>
  <si>
    <t>Food Science Technology</t>
  </si>
  <si>
    <t>Independent Studies</t>
  </si>
  <si>
    <t>Industrial Machining</t>
  </si>
  <si>
    <t>Machining</t>
  </si>
  <si>
    <t>Medical Assistant/Phlebotomy</t>
  </si>
  <si>
    <t>Microsoft Systems Administrator</t>
  </si>
  <si>
    <t>Microsoft Systems Engineer</t>
  </si>
  <si>
    <t>Multimedia</t>
  </si>
  <si>
    <t>Radiography AAS</t>
  </si>
  <si>
    <t>Truck Driving</t>
  </si>
  <si>
    <t>Web Page Design</t>
  </si>
  <si>
    <t>Webmaster</t>
  </si>
  <si>
    <t>Wind Energy</t>
  </si>
  <si>
    <t>Rochester Community and Technical College</t>
  </si>
  <si>
    <t>Automobile Mechanics (AMT)</t>
  </si>
  <si>
    <t xml:space="preserve">Computer Aided Drafting </t>
  </si>
  <si>
    <t>Design and Visual Communications, Gen</t>
  </si>
  <si>
    <t>Emergency Medical Technician</t>
  </si>
  <si>
    <t>Film/Video and Photographic Arts</t>
  </si>
  <si>
    <t>Fine and Studio Art</t>
  </si>
  <si>
    <t>LAWE - Law enforcement</t>
  </si>
  <si>
    <t>LAWE - Law enforcement Skills</t>
  </si>
  <si>
    <t>Nursing AD</t>
  </si>
  <si>
    <t xml:space="preserve">Veterinary Assistant/Technician </t>
  </si>
  <si>
    <t>FBM</t>
  </si>
  <si>
    <t>Southwest Minnesota State University</t>
  </si>
  <si>
    <t>Biology</t>
  </si>
  <si>
    <t>Culinology Labs</t>
  </si>
  <si>
    <t>Hospitality Labs</t>
  </si>
  <si>
    <t>Intro to Art/Elementary Art</t>
  </si>
  <si>
    <t>Science Labs includes labs in Agronomy, Physics, Exercise Science and Environmental Science</t>
  </si>
  <si>
    <t>Studio Art</t>
  </si>
  <si>
    <t>Accelerated Online Undergrad Programs</t>
  </si>
  <si>
    <t>Art</t>
  </si>
  <si>
    <t>Continuing Studies Undergraduate</t>
  </si>
  <si>
    <t>Correctional Facility Undergraduate Education</t>
  </si>
  <si>
    <t>Mass Communication</t>
  </si>
  <si>
    <t xml:space="preserve">Off Campus North Branch Cohort Undergraduate </t>
  </si>
  <si>
    <t xml:space="preserve">Off Campus Undergraduate </t>
  </si>
  <si>
    <t xml:space="preserve">Off Campus Undergraduate Continuing Education </t>
  </si>
  <si>
    <t>Off Campus Undergraduate ITV Continuing Education</t>
  </si>
  <si>
    <t>Off Campus Workshop Undergraduate</t>
  </si>
  <si>
    <t>Undergraduate Nursing</t>
  </si>
  <si>
    <t>Associate Degree of Nursing</t>
  </si>
  <si>
    <t>Community Para medicine Certificate</t>
  </si>
  <si>
    <t>Invasive Cardiovascular Technology</t>
  </si>
  <si>
    <t>Para medicine</t>
  </si>
  <si>
    <t>Sonography</t>
  </si>
  <si>
    <t>Surgical Technology</t>
  </si>
  <si>
    <t>Undergrad Course Differential Rates for FY2026 Per Credit</t>
  </si>
  <si>
    <t>Course Name</t>
  </si>
  <si>
    <t>CNC Machining Operations I</t>
  </si>
  <si>
    <t>CNC Machining Operations II</t>
  </si>
  <si>
    <t>Firearms/Officer Survival Tactics</t>
  </si>
  <si>
    <t>Milling II</t>
  </si>
  <si>
    <t>Operation of Commercial Vehicle</t>
  </si>
  <si>
    <t>Turning II</t>
  </si>
  <si>
    <t>AMSL 1412 - American Sign Language II</t>
  </si>
  <si>
    <t>AMSL 2412 - American Sign Language IV</t>
  </si>
  <si>
    <t>AMSL 2414 - Conversational ASL</t>
  </si>
  <si>
    <t>ARTS 1458 - Intro to Painting</t>
  </si>
  <si>
    <t>ARTS 1459 - 2D Design</t>
  </si>
  <si>
    <t>ARTS 1461 - 3D Design</t>
  </si>
  <si>
    <t>ARTS 1468 - Intro to Painting</t>
  </si>
  <si>
    <t>ARTS 1487 - Ceramics: Beginning Hand Building</t>
  </si>
  <si>
    <t>ARTS 1488 - Ceramics: Beginning Throwing</t>
  </si>
  <si>
    <t>ARTS 1489 - Intermediate Ceramics</t>
  </si>
  <si>
    <t>ARTS 1596 - Topics In Art</t>
  </si>
  <si>
    <t>BIOL 1404 - Human Biology</t>
  </si>
  <si>
    <t>BIOL 1411 - Concepts of Biology</t>
  </si>
  <si>
    <t>BIOL 1415 - Environmental Biology</t>
  </si>
  <si>
    <t>BIOL 1431 - General Biology I</t>
  </si>
  <si>
    <t>BIOL 1432 - General Biology II</t>
  </si>
  <si>
    <t>BIOL 2411 - Biology of Women</t>
  </si>
  <si>
    <t>BIOL 2457 - Microbiology</t>
  </si>
  <si>
    <t>BIOL 2467 - Anatomy &amp; Physiology I</t>
  </si>
  <si>
    <t>BIOL 2468 - Anatomy &amp; Physiology II</t>
  </si>
  <si>
    <t>CHEM 1407 - Life Science Chemistry</t>
  </si>
  <si>
    <t>CHEM 1424 - Chemical Principles I</t>
  </si>
  <si>
    <t>CHEM 1425 - Chemical Principles II</t>
  </si>
  <si>
    <t>CHEM 2472 - Organic Chemistry I</t>
  </si>
  <si>
    <t>CHEM 2473 - Organic Chemistry II</t>
  </si>
  <si>
    <t>CRJU 1125 - Personal Protection Awareness</t>
  </si>
  <si>
    <t>CRJU 2124 - General Evidence and Identification Preparation</t>
  </si>
  <si>
    <t>CRJU 2160 - Use of Force</t>
  </si>
  <si>
    <t>CRJU 2162 - Firearms</t>
  </si>
  <si>
    <t xml:space="preserve">CRJU 2164 - Patrol Practicals </t>
  </si>
  <si>
    <t>CRJU 2166 - Tactical Communications/Relations</t>
  </si>
  <si>
    <t>EMTS 1104 - Rescue Basics</t>
  </si>
  <si>
    <t>EMTS 1106 - Haz Materials Oper.</t>
  </si>
  <si>
    <t>EMTS 1122 - Em. Med Technician</t>
  </si>
  <si>
    <t>EMTS 1124 - Em. Med Response</t>
  </si>
  <si>
    <t>EMTS 1126 - Firefighter I and II</t>
  </si>
  <si>
    <t>EMTS 1128 - EMT Practicum</t>
  </si>
  <si>
    <t>EMTS 1132 - Fire Fighter Practicum</t>
  </si>
  <si>
    <t>ESCI 1405 - Astronomy</t>
  </si>
  <si>
    <t>ESCI 1452 - Oceanography Lab</t>
  </si>
  <si>
    <t>ESCI 1454 - Earth Science and the Environment</t>
  </si>
  <si>
    <t>PHED 1510 - Skiing/Snowboarding</t>
  </si>
  <si>
    <t>PHED 1511 - Adv. Skiing/Snowboarding</t>
  </si>
  <si>
    <t>PHED 1534 - Beginning Golf</t>
  </si>
  <si>
    <t>PHED 1541 - Bowling</t>
  </si>
  <si>
    <t>Century College</t>
  </si>
  <si>
    <t>ART 2032 - Digital Photography</t>
  </si>
  <si>
    <t>Emergency Medical Technician - Basic (EMSV 1100)</t>
  </si>
  <si>
    <t>Emergency Vehicle Driving Skills (EMSV 1130)</t>
  </si>
  <si>
    <t>Extrusion Molding Processes I (PLST 2011)</t>
  </si>
  <si>
    <t>Extrusion Molding Processes II (PLST 2017)</t>
  </si>
  <si>
    <t>Health Clinical: Clinical Externship I (DNTL 1321)</t>
  </si>
  <si>
    <t>Health Clinical: Clinical Externship II (DNTL 1325)</t>
  </si>
  <si>
    <t>Health Clinicals: Health Unit Coordinator Internship (HLUC 1200)</t>
  </si>
  <si>
    <t>Health Clinicals: Nursing Assistant/Home Health Aide (NAHA 1002)</t>
  </si>
  <si>
    <t>Health Clinicals: Pharmacy Technician Externship I (PHRM 1080)</t>
  </si>
  <si>
    <t>Health Clinicals: Pharmacy Technician Externship II (PHRM 1090)</t>
  </si>
  <si>
    <t>MAST 2035 Clinical Procedures II; MAST 2041 Practicum</t>
  </si>
  <si>
    <t>Injection Molding Processes I (PLST 2128)</t>
  </si>
  <si>
    <t>Injection Molding Processes II (PLST 2138)</t>
  </si>
  <si>
    <t>Injection Molding Processes III (PLST 2143)</t>
  </si>
  <si>
    <t>Nursing: Fundamentals of Nursing (NURS 1375)</t>
  </si>
  <si>
    <t>Nursing: Medical Surgical Nursing 1 (NUSR 1380)</t>
  </si>
  <si>
    <t>Nursing: Medical Surgical Nursing 2 (NURS 2375)</t>
  </si>
  <si>
    <t xml:space="preserve">Nursing: Transition to Practice (NURS 2380) </t>
  </si>
  <si>
    <t>Public Works (PWRK 1060)</t>
  </si>
  <si>
    <t>Related Mechanical Skills (FMLR 1301)</t>
  </si>
  <si>
    <t>ART 1138</t>
  </si>
  <si>
    <t>ART 1305</t>
  </si>
  <si>
    <t>ART 2100</t>
  </si>
  <si>
    <t xml:space="preserve">ART 2139 </t>
  </si>
  <si>
    <t xml:space="preserve">ART 2140 </t>
  </si>
  <si>
    <t>BIOL 1141</t>
  </si>
  <si>
    <t>Nursing Assistant 1400</t>
  </si>
  <si>
    <t>Nursing Assistant 1420</t>
  </si>
  <si>
    <t>PTA 2780</t>
  </si>
  <si>
    <t>CHEM 1020</t>
  </si>
  <si>
    <t>FYST 1010</t>
  </si>
  <si>
    <t>PHED 2100</t>
  </si>
  <si>
    <t>PHLE 1000</t>
  </si>
  <si>
    <t>PHLE 1002</t>
  </si>
  <si>
    <t>EMSV 1275 Wilderness First Responder</t>
  </si>
  <si>
    <t>EMSV 1761 Technical Rescue I</t>
  </si>
  <si>
    <t>EMSV 1762 Technical Rescue II</t>
  </si>
  <si>
    <t>EMSV 1400 Emergency Medical Responder (EMR)</t>
  </si>
  <si>
    <t>EMSV 1490 EMT Bridge</t>
  </si>
  <si>
    <t>BIOL 1201 Introduction to Biology</t>
  </si>
  <si>
    <t>BIOL 2515 Anatomy &amp; Physiology I</t>
  </si>
  <si>
    <t>BIOL 2516 Anatomy &amp; Physiology II</t>
  </si>
  <si>
    <t>ARTS 1222</t>
  </si>
  <si>
    <t>Twin Cities Undergraduate Courses (Resident)</t>
  </si>
  <si>
    <t>Twin Cities Undergraduate Courses (Non-Resident)</t>
  </si>
  <si>
    <t>ACCT 280</t>
  </si>
  <si>
    <t>ART: Drawing &amp; Illustration emphasis (ART with suffixes H, L)</t>
  </si>
  <si>
    <t>ART: Ceramics emphasis (ART with suffix A)</t>
  </si>
  <si>
    <t>ART: Painting emphasis (ART with suffix C)</t>
  </si>
  <si>
    <t>ART: Print making/Sculpture/Photography emphasis (ART with suffixes D, E, F, N)</t>
  </si>
  <si>
    <t>ART: Other Studio Arts (ART with no suffix)</t>
  </si>
  <si>
    <t>BIOL/CHEM 400, 405, 410</t>
  </si>
  <si>
    <t>CSIS 320, 365</t>
  </si>
  <si>
    <t>ED 205, 294, 310</t>
  </si>
  <si>
    <t>ED 461V (Student Teaching Abroad)</t>
  </si>
  <si>
    <t>EECE 481V (Student Teaching Abroad)</t>
  </si>
  <si>
    <t>HLTH 110</t>
  </si>
  <si>
    <t>HLTH 125</t>
  </si>
  <si>
    <t>HLTH 327, 335, 340, 412, 465</t>
  </si>
  <si>
    <t>MGMT 260</t>
  </si>
  <si>
    <t>MKTG 270</t>
  </si>
  <si>
    <t>PSY 230</t>
  </si>
  <si>
    <t>PSY 325 (cross tracks to ART 325)</t>
  </si>
  <si>
    <t>PSY 330</t>
  </si>
  <si>
    <t>School of Business (only includes 300- and 400-level courses in the following rubrics: ACCT, BUS, MGMT, MKTG, ENTR)</t>
  </si>
  <si>
    <t>School of Business (only includes 300- and 400-level courses in the FINC rubric)</t>
  </si>
  <si>
    <t>SLHS 320</t>
  </si>
  <si>
    <t>SLHS 421</t>
  </si>
  <si>
    <t>SLHS 446</t>
  </si>
  <si>
    <t>SLHS 427</t>
  </si>
  <si>
    <t>SLHS 473</t>
  </si>
  <si>
    <t>SPED 225</t>
  </si>
  <si>
    <t>STL 474 - Elementary Science Methods</t>
  </si>
  <si>
    <t>WS 300</t>
  </si>
  <si>
    <t>WS 415</t>
  </si>
  <si>
    <t>DEN1105 Oral Radiology II</t>
  </si>
  <si>
    <t>DEN1120 Chairside Assisting I</t>
  </si>
  <si>
    <t>DEN1125 Chairside Assisting II</t>
  </si>
  <si>
    <t>DEN1140 Dental Materials</t>
  </si>
  <si>
    <t>DEN1145 Expanded Functions A</t>
  </si>
  <si>
    <t>DEN1150 Expanded Functions B</t>
  </si>
  <si>
    <t>DEN1155 Extramural Clinicial Exp I</t>
  </si>
  <si>
    <t>HC1175 Nursing Assistant</t>
  </si>
  <si>
    <t>MUSC1140 Piano Lessons</t>
  </si>
  <si>
    <t>MUSC1141 Piano Lessons</t>
  </si>
  <si>
    <t>MUSC1145 Voice Lessons</t>
  </si>
  <si>
    <t>MUSC1146 Voice Lessons</t>
  </si>
  <si>
    <t>MUSC2140 Piano Lessons</t>
  </si>
  <si>
    <t>MUSC2141 Piano Lessons</t>
  </si>
  <si>
    <t>MUSC2145 Voice Lessons</t>
  </si>
  <si>
    <t>MUSC2146 Voice Lessons</t>
  </si>
  <si>
    <t>Phlebotomy</t>
  </si>
  <si>
    <t>CRJU 2209</t>
  </si>
  <si>
    <t>CRJU 2019</t>
  </si>
  <si>
    <t>SURT 2212</t>
  </si>
  <si>
    <t>SURT 2216</t>
  </si>
  <si>
    <t>SURT 2220</t>
  </si>
  <si>
    <t xml:space="preserve">BLDG 1108 Metal Fabrication </t>
  </si>
  <si>
    <t>A &amp; P I BIOL 2021</t>
  </si>
  <si>
    <t>A &amp; P II BIOL 2022</t>
  </si>
  <si>
    <t>Advanced Med/Surgical NURS 2010</t>
  </si>
  <si>
    <t>Arc Welding IMMR 1725</t>
  </si>
  <si>
    <t>Basic Firearms LAWE 1115</t>
  </si>
  <si>
    <t>Clinical II RADT 2283</t>
  </si>
  <si>
    <t>Concepts of Nursing NURS 1020</t>
  </si>
  <si>
    <t>Criminal Investigations LAWE 1110</t>
  </si>
  <si>
    <t>Criminal Procedures LAWE 2122</t>
  </si>
  <si>
    <t>Emergency Medical Technician EMER 1200</t>
  </si>
  <si>
    <t>Forensic Biology BIOL 1050</t>
  </si>
  <si>
    <t>Fundamentals of Network Security</t>
  </si>
  <si>
    <t>Fundamentals of Wireless LANs</t>
  </si>
  <si>
    <t>Gas Metal Arc Welding IMMR 2765</t>
  </si>
  <si>
    <t>Gas Tungsten Arc Welding IMMR 2770</t>
  </si>
  <si>
    <t>Gas Welding IMMR 1730</t>
  </si>
  <si>
    <t>General Biology BIOL 1091</t>
  </si>
  <si>
    <t>General Biology BIOL 1092</t>
  </si>
  <si>
    <t>Hser Field Experience I HSER 1101</t>
  </si>
  <si>
    <t>Industry Related Welding DESL 1107</t>
  </si>
  <si>
    <t>Internship I HSER 2200</t>
  </si>
  <si>
    <t>Internship II HSER 2201</t>
  </si>
  <si>
    <t>Internship IV  HSER 2203</t>
  </si>
  <si>
    <t>Intr &amp; Treatment Applications HSER 1103</t>
  </si>
  <si>
    <t>Intro to Radiography RADT 1211</t>
  </si>
  <si>
    <t>Microbiology BIOL 2040</t>
  </si>
  <si>
    <t>Music Private Lessons (MUS 1150-1179 &amp; 2150-2179)</t>
  </si>
  <si>
    <t>Nursing Assistant HCNA 1200</t>
  </si>
  <si>
    <t>Nursing Assistant Practicum HCNA 1101</t>
  </si>
  <si>
    <t>Police Tactics and Procedures LAWE 2130</t>
  </si>
  <si>
    <t>Vehicle Ops LAWE 2140</t>
  </si>
  <si>
    <t>Aviation Pilot AVIA 1210</t>
  </si>
  <si>
    <t>Aviation Pilot AVIA 1211</t>
  </si>
  <si>
    <t>Aviation Pilot AVIA 1320</t>
  </si>
  <si>
    <t>Aviation Pilot AVIA 1321</t>
  </si>
  <si>
    <t>Aviation Pilot AVIA 2250</t>
  </si>
  <si>
    <t>Aviation Pilot AVIA 2251</t>
  </si>
  <si>
    <t>Aviation Pilot AVIA 2610</t>
  </si>
  <si>
    <t>Dental Radiology DS 1300</t>
  </si>
  <si>
    <t xml:space="preserve">Independent Study </t>
  </si>
  <si>
    <t>Surgical Technology (ST) 2122</t>
  </si>
  <si>
    <t>Surgical Technology (ST) 2123</t>
  </si>
  <si>
    <t>Surgical Technology (ST) 2124</t>
  </si>
  <si>
    <t>ARTS 1713 Photography 1</t>
  </si>
  <si>
    <t>ARTS 1714 Photography 2</t>
  </si>
  <si>
    <t>ARTS 1756 Metal Arts</t>
  </si>
  <si>
    <t>ASLS 1411 American Sign Language 1</t>
  </si>
  <si>
    <t>ASLS 1412 American Sign Language 2</t>
  </si>
  <si>
    <t>ASLS 1413 American Sign Language 3</t>
  </si>
  <si>
    <t>ASLS 1414 American Sign Language 4</t>
  </si>
  <si>
    <t>ASLS 1420 ASL Linguistics</t>
  </si>
  <si>
    <t xml:space="preserve">ASLS 1430 Classifiers </t>
  </si>
  <si>
    <t>BIOC 2700 Biochemistry</t>
  </si>
  <si>
    <t>BIOC 2790 BIO/CHEM/ENGR</t>
  </si>
  <si>
    <t>BIOL 1730 Human Body Systems</t>
  </si>
  <si>
    <t>BIOL 1740 General Biology 1</t>
  </si>
  <si>
    <t>BIOL 1745 General Biology 2</t>
  </si>
  <si>
    <t>BIOL 1782 Introduction to Forensic Science</t>
  </si>
  <si>
    <t>BIOL 2721 Human Anatomy and Phys 1</t>
  </si>
  <si>
    <t>BIOL 2722 Human Anatomy and Phys 2</t>
  </si>
  <si>
    <t>BIOL 2750 General Microbiology</t>
  </si>
  <si>
    <t>CHEM 1700 Chemistry Concepts</t>
  </si>
  <si>
    <t>CHEM 1711 Principles of Chemistry 1</t>
  </si>
  <si>
    <t>CHEM 1712 Principles of Chemistry 2</t>
  </si>
  <si>
    <t>CHEM 2720 Organic Chemistry 1</t>
  </si>
  <si>
    <t>CHEM 2721 Organic Chemistry 2</t>
  </si>
  <si>
    <t>CULA 1405 Culinary Arts Foundations 1</t>
  </si>
  <si>
    <t>CULA 1415 Culinary Arts Foundations 2</t>
  </si>
  <si>
    <t>CULA 1435 Butchery and Chacuterie</t>
  </si>
  <si>
    <t>CULA 1445 Food Service Practicum</t>
  </si>
  <si>
    <t>CULA 1505 Contemporary Bake Shop Production</t>
  </si>
  <si>
    <t>CULA 1515 Contemporary Pantry Production</t>
  </si>
  <si>
    <t>CULA 1525 Contemporary Range Production</t>
  </si>
  <si>
    <t>CULA 1545 Contemporary Quick Fare Production</t>
  </si>
  <si>
    <t>CULA 1611 Intro to Baking</t>
  </si>
  <si>
    <t>CULA 1621 Pastry Basics</t>
  </si>
  <si>
    <t>CULA 1631 Introduction to Breads</t>
  </si>
  <si>
    <t>CULA 2105 Applied Restaurant Operations 1</t>
  </si>
  <si>
    <t>CULA 2110 Applied Restaurant Operations 2</t>
  </si>
  <si>
    <t>CULA 2220 Sensory Evaluation &amp; Wine Pairing</t>
  </si>
  <si>
    <t>CULA 2300 Viennoiserie</t>
  </si>
  <si>
    <t>CULA 2310 Entremets &amp; Specialty Cakes</t>
  </si>
  <si>
    <t>CULA 2320 Advanced Decorating &amp; Pastry</t>
  </si>
  <si>
    <t>CULA 2330 Showpieces &amp; Confiserie</t>
  </si>
  <si>
    <t>EAPP 1410 English Pronunciation for Academic and Professional Purposes</t>
  </si>
  <si>
    <t>HLTH 1465 Functional Holistic Nutrition</t>
  </si>
  <si>
    <t>INTP 1512 Consecutive Interpreting 1</t>
  </si>
  <si>
    <t>INTP 1513 Consecutive Interpreting 2</t>
  </si>
  <si>
    <t>INTP 2411 Sign to Voice Interpreting 1</t>
  </si>
  <si>
    <t>INTP 2412 Sign to Voice Interpreting 2</t>
  </si>
  <si>
    <t>INTP 2421 Voice to Sign Interpreting 1</t>
  </si>
  <si>
    <t>INTP 2422 Voice to Sign Interpreting 2</t>
  </si>
  <si>
    <t>INTP 2431 Transliterating 1</t>
  </si>
  <si>
    <t>INTP 2432 Transliterating 2</t>
  </si>
  <si>
    <t>MLDT 1421 Hematology 1</t>
  </si>
  <si>
    <t>MLDT 1422 Hematology 2</t>
  </si>
  <si>
    <t>MLDT 1430 Urinalysis/Body Fluids</t>
  </si>
  <si>
    <t>MLDT 1441 Clinic Chem 1</t>
  </si>
  <si>
    <t>MLDT 1442 Clinic Chem 2</t>
  </si>
  <si>
    <t>MLDT 1446 Phlebotomy</t>
  </si>
  <si>
    <t>MLDT 1510 Immunology</t>
  </si>
  <si>
    <t>MLDT 2400 Mycology/Parasitology</t>
  </si>
  <si>
    <t>MLDT 2410 Immunohematology</t>
  </si>
  <si>
    <t>MLDT 2420 Clinic Microbiology</t>
  </si>
  <si>
    <t>MUSC 1310 Applied Voices</t>
  </si>
  <si>
    <t>MUSC 1320 Applied Piano</t>
  </si>
  <si>
    <t>PHYS 1720 Principles of Physics 1</t>
  </si>
  <si>
    <t>PHYS 1722 Principles of Physics 2</t>
  </si>
  <si>
    <t>PHYS 2700 General Physics 1</t>
  </si>
  <si>
    <t>PHYS 2710 General Physics 2</t>
  </si>
  <si>
    <t>PRNS 1481 Clinical 1</t>
  </si>
  <si>
    <t>PRNS 1482 Clinical 2</t>
  </si>
  <si>
    <t>PRNS 1483 Clinical 3</t>
  </si>
  <si>
    <t>Accounting 2900</t>
  </si>
  <si>
    <t>BIOL 100 Intro to Biology</t>
  </si>
  <si>
    <t>BIOL 101 Intro to Ecology</t>
  </si>
  <si>
    <t>BIOL 115 General Biology 1</t>
  </si>
  <si>
    <t xml:space="preserve">BIOL 116 General Biology 2 </t>
  </si>
  <si>
    <t xml:space="preserve">BIOL 211 Genetic </t>
  </si>
  <si>
    <t>BIOL 220 Human Anatomy</t>
  </si>
  <si>
    <t xml:space="preserve">BIOL 230 Human Physiology </t>
  </si>
  <si>
    <t>BIOL 270 Microbiology</t>
  </si>
  <si>
    <t xml:space="preserve">Capstone CAP 250 AA of Arts </t>
  </si>
  <si>
    <t xml:space="preserve">Carp 1226 Stairway Technology </t>
  </si>
  <si>
    <t xml:space="preserve">Carp 2100 Footings &amp; Foundation </t>
  </si>
  <si>
    <t xml:space="preserve">Carp 2101 Commercial Construction </t>
  </si>
  <si>
    <t>COMP 2452 Information Storage &amp; Mgmt</t>
  </si>
  <si>
    <t>COMP 2453 Virtualization Technologies</t>
  </si>
  <si>
    <t>COMP 2456 Cloud Technologies &amp; Svcs</t>
  </si>
  <si>
    <t>Culn 1103 Culinary Fundamentals 1</t>
  </si>
  <si>
    <t>Culn 1104 Culinary Fundamentals 2</t>
  </si>
  <si>
    <t>Culn 1105 Butchery</t>
  </si>
  <si>
    <t>Culn 1106 World Cuisine &amp; Culturers</t>
  </si>
  <si>
    <t>Culn 1200 Garde Manager</t>
  </si>
  <si>
    <t>Culn 1201 Baking 2</t>
  </si>
  <si>
    <t>Culn 1202 Ala Cart Cooking &amp; Prod</t>
  </si>
  <si>
    <t>Culn 1203 Baking 1</t>
  </si>
  <si>
    <t xml:space="preserve">Culn 1204 Garde Manager 2 </t>
  </si>
  <si>
    <t>Culn 1301 Advanced Culinar</t>
  </si>
  <si>
    <t xml:space="preserve">DA 1814 Chairside DA1 </t>
  </si>
  <si>
    <t xml:space="preserve">DA 1825 Dental Assisting Expanded </t>
  </si>
  <si>
    <t>DA 1828 Nitrous Oxide Sedation</t>
  </si>
  <si>
    <t>GCC 1120 Graphic Software 1</t>
  </si>
  <si>
    <t>GCC 1220 Graphic Software 2</t>
  </si>
  <si>
    <t>GCC 1260 Printing Process</t>
  </si>
  <si>
    <t>GCC 2210 Design &amp; Illustration 2</t>
  </si>
  <si>
    <t>GCC 2261 Production Work Flow 2</t>
  </si>
  <si>
    <t>HCTC 1886 Basic Nursing 101</t>
  </si>
  <si>
    <t>HVAC 2340 - Sheet Metal Ductwork Fabrication</t>
  </si>
  <si>
    <t>ICP 1000 Intro Paramedics</t>
  </si>
  <si>
    <t>ICP 2030 Critical Care 1</t>
  </si>
  <si>
    <t xml:space="preserve">ICP 2050 Field Internship 1 </t>
  </si>
  <si>
    <t>ICP 2060 Field Internship II</t>
  </si>
  <si>
    <t>Marketing MKT 1940 01</t>
  </si>
  <si>
    <t xml:space="preserve">MDLT 1810 Lab Techniques and Orientation </t>
  </si>
  <si>
    <t xml:space="preserve">MDLT 1815 </t>
  </si>
  <si>
    <t>MDLT 1825 Urinalysis/Body Fluids</t>
  </si>
  <si>
    <t>MA 2015</t>
  </si>
  <si>
    <t>MA 2040 Medical Assisting</t>
  </si>
  <si>
    <t xml:space="preserve">NURS 1150 Clinical Foundation </t>
  </si>
  <si>
    <t>NURS 1175 Nursing Interventions</t>
  </si>
  <si>
    <t xml:space="preserve">NURS 1275 Medication Administration </t>
  </si>
  <si>
    <t xml:space="preserve">NURS 1350 Clinical Application </t>
  </si>
  <si>
    <t>NURS 2230 Semester 1 Pharmacology</t>
  </si>
  <si>
    <t>NURS 2240 Semester 1 Fundamental Concepts</t>
  </si>
  <si>
    <t>NURS 2250 Semester 1 Clinical Practice</t>
  </si>
  <si>
    <t>NURS 2275 Semester 1 Skills Lab</t>
  </si>
  <si>
    <t>NURS 2320 Semester 2 Med Surg Basic</t>
  </si>
  <si>
    <t xml:space="preserve">NURS 2350 Semester 2 Clinical Practice </t>
  </si>
  <si>
    <t>NURS 2375 Semester 2 Skills Lab &amp; Pharmacology</t>
  </si>
  <si>
    <t>NURS 2455 Semester 3 Clinical Practice Specialty</t>
  </si>
  <si>
    <t xml:space="preserve">NURS 2550 Semester 4 Clinical Practice </t>
  </si>
  <si>
    <t>SURG 1350 Surgical Clinical</t>
  </si>
  <si>
    <t>SURG 1450 Surgical Clinical</t>
  </si>
  <si>
    <t>Welding 1045</t>
  </si>
  <si>
    <t>Welding 1075 Advance Welding Lab</t>
  </si>
  <si>
    <t>AgEd 220</t>
  </si>
  <si>
    <t>COMP 164</t>
  </si>
  <si>
    <t>COMP 165</t>
  </si>
  <si>
    <t>COMP 166</t>
  </si>
  <si>
    <t>COMP 233</t>
  </si>
  <si>
    <t>COMP 306</t>
  </si>
  <si>
    <t>COMP 324</t>
  </si>
  <si>
    <t>COMP 328</t>
  </si>
  <si>
    <t>COMP 343</t>
  </si>
  <si>
    <t>COMP 351</t>
  </si>
  <si>
    <t>COMP 368</t>
  </si>
  <si>
    <t>COMP 376</t>
  </si>
  <si>
    <t>COMP 377</t>
  </si>
  <si>
    <t>COMP 402</t>
  </si>
  <si>
    <t>COMP 425</t>
  </si>
  <si>
    <t>COMP 428</t>
  </si>
  <si>
    <t>COMP 486</t>
  </si>
  <si>
    <t>DATA 100</t>
  </si>
  <si>
    <t>DATA 250</t>
  </si>
  <si>
    <t>DATA 435</t>
  </si>
  <si>
    <t>DATA 468</t>
  </si>
  <si>
    <t>Hosp. 486: Cruise lines (1 credit course)</t>
  </si>
  <si>
    <t>MBA 510</t>
  </si>
  <si>
    <t>PE 122 Lifetime Activities (3 credit course)</t>
  </si>
  <si>
    <t>PE 144 Adventure Ropes (1 credit course)</t>
  </si>
  <si>
    <t>PE 210 Introduction to Adapted PE (3 cr)</t>
  </si>
  <si>
    <t>Travel Abroad Study Course (3 cr course)</t>
  </si>
  <si>
    <t>HPWT 2502 – Reverse Osmosis Chemistry</t>
  </si>
  <si>
    <t>HPWT 2504 – Reverse Osmosis Principles</t>
  </si>
  <si>
    <t>HPWT 2506 -  Reverse Osmosis (RO) Monitoring</t>
  </si>
  <si>
    <t>HPWT 2510 – Reverse Osmosis (RO) Pretreatment</t>
  </si>
  <si>
    <t>HPWT 2512 – Reverse Osmosis (RO) Biological Control</t>
  </si>
  <si>
    <t>HPWT 2514 – Reverse Osmosis (RO) System Design</t>
  </si>
  <si>
    <t>HPWT 2516 – Reverse Osmosis (RO) System Analysis</t>
  </si>
  <si>
    <t>HPWT 2518 – Ion Exchange (IX) Principles</t>
  </si>
  <si>
    <t>HPWT 2520 – Electro dialysis Reversal (EDR) &amp; Electrode ionization (EDI)</t>
  </si>
  <si>
    <t>HPWT 2522 – Ion Exchange (IX) System Design</t>
  </si>
  <si>
    <t>HPWT 2524 – Ion Exchange (IX) System Analysis</t>
  </si>
  <si>
    <t>HPWT 2526 – Deionized (DI) Water Principles</t>
  </si>
  <si>
    <t>HPWT 2528 – Deionized (DI) Water System Design</t>
  </si>
  <si>
    <t>HPWT 2530 – Deionized (DI) Water System Analysis</t>
  </si>
  <si>
    <t>HPWT 2532 – Deionized (DI) Water Maintenance</t>
  </si>
  <si>
    <t>Non-resident/Non-reciprocity Tuition Rates FY2026</t>
  </si>
  <si>
    <t>*As of FY2025 all colleges charge the same rate as resident tuition.</t>
  </si>
  <si>
    <t>FY2025 Undergraduate</t>
  </si>
  <si>
    <t>FY2026 Undergraduate</t>
  </si>
  <si>
    <t>FY2025 Graduate</t>
  </si>
  <si>
    <t>FY2026 Graduate</t>
  </si>
  <si>
    <t>Bemidji State University (UG per credit up to 12 credits)*</t>
  </si>
  <si>
    <t xml:space="preserve">                                         (UG 12-18 credits)*</t>
  </si>
  <si>
    <t>no band</t>
  </si>
  <si>
    <t xml:space="preserve">                                         (UG over 18 credits)*</t>
  </si>
  <si>
    <t>Metropolitan State University*</t>
  </si>
  <si>
    <t>Minnesota State University, Mankato (UG per cr. under band)</t>
  </si>
  <si>
    <t xml:space="preserve">                                                               (UG banded rate)</t>
  </si>
  <si>
    <t xml:space="preserve">                                                               (UG over 18 cr.)</t>
  </si>
  <si>
    <t>Minnesota State University Moorhead  (UG 1-11 cr.)*</t>
  </si>
  <si>
    <t>(degree-seeking)                                      (UG 12-18 cr.)*</t>
  </si>
  <si>
    <t xml:space="preserve">                                                                  (UG over 18 cr.)*</t>
  </si>
  <si>
    <t>(non degree-seeking)                              (UG 1+ cr.)</t>
  </si>
  <si>
    <t>Saint Cloud State University (UG 1-11cr.)***</t>
  </si>
  <si>
    <t xml:space="preserve">                                                (UG 12-18 cr.)***</t>
  </si>
  <si>
    <t xml:space="preserve">                                                (UG over 18 cr.)***</t>
  </si>
  <si>
    <t>Southwest Minnesota State University (UG 1-11 cr.)*</t>
  </si>
  <si>
    <t xml:space="preserve">                                                           (UG Banded 12-18 cr.)*</t>
  </si>
  <si>
    <t xml:space="preserve">                                                           (UG over 18 cr.)*</t>
  </si>
  <si>
    <t>Winona State University (UG 1-11 cr.)</t>
  </si>
  <si>
    <t xml:space="preserve">                                          (UG Banded 12-18 cr.)</t>
  </si>
  <si>
    <t xml:space="preserve">                                          (UG Banded over 18 cr.)</t>
  </si>
  <si>
    <t>Banded tuition is per semester</t>
  </si>
  <si>
    <t>* Rate charged to non-residents is the same rate charged to residents</t>
  </si>
  <si>
    <t>**MSU, Mankato is changing its banded rate for a full-time student from 12-18 credits to 13 credits and over</t>
  </si>
  <si>
    <t>***St. Cloud State University charges resident rates for the following types of students:  international, graduate assistants, athletic/academic talent, alumni legacy, and high achiever.</t>
  </si>
  <si>
    <t>Resident Master's Tuition Rates for FY2026</t>
  </si>
  <si>
    <t>FY2026 Annual Change (20 credits)</t>
  </si>
  <si>
    <t>Master's Program Differential Rates Per Credit FY2026</t>
  </si>
  <si>
    <t>Program Rates</t>
  </si>
  <si>
    <t>Biology (BIOL grad)</t>
  </si>
  <si>
    <t>MBA program</t>
  </si>
  <si>
    <t>MPA program (ACCT grad)</t>
  </si>
  <si>
    <t>Music (MUS)</t>
  </si>
  <si>
    <t>Professional Education; Graduate 5000 only (ED/SPED) On Campus</t>
  </si>
  <si>
    <t>MSN Nursing program</t>
  </si>
  <si>
    <t>MS Advanced Dental Therapy</t>
  </si>
  <si>
    <t>Prior Learning Assessments - Grad. credit</t>
  </si>
  <si>
    <t>Student Designed Ind. Studies - Grad.</t>
  </si>
  <si>
    <t>Advanced Dental Therapy (ADT) (Resident)</t>
  </si>
  <si>
    <t>Advanced Dental Therapy (ADT) (Non-Resident) (First Enrolled During Term 20233 or Later) (New Rate)</t>
  </si>
  <si>
    <t>Advanced Professional Nursing Education Leadership Masters (Fully Online)</t>
  </si>
  <si>
    <t>Applied Health Science Masters (Fully Online)</t>
  </si>
  <si>
    <t>Athletic Training (Resident)</t>
  </si>
  <si>
    <t>Athletic Training (Non-Resident) (First Enrolled During Term 20233 or Later) (New Rate)</t>
  </si>
  <si>
    <t>Communication Sciences Disorder (CSD) (Resident)</t>
  </si>
  <si>
    <t>Communication Sciences Disorder (CSD) (Non-Resident) (First Enrolled During Term 20233 or Later) (New Rate)</t>
  </si>
  <si>
    <t>Elementary Teaching Masters (Fully Online)</t>
  </si>
  <si>
    <t>Experiential Education Masters (Resident)</t>
  </si>
  <si>
    <t>Experiential Education Masters (Non-Resident) (First Enrolled During Term 20233 or Later) (New Rate)</t>
  </si>
  <si>
    <t>Graduate Certificate in Assurance Services (Fully Online)</t>
  </si>
  <si>
    <t>Graduate Certificate in Business Leadership (Fully Online)</t>
  </si>
  <si>
    <t>Graduate Certificate in Taxation (Fully Online)</t>
  </si>
  <si>
    <t>Graduate Teacher Licensure (Resident)</t>
  </si>
  <si>
    <t>Graduate Teacher Licensure (Non-Resident) (First Enrolled During Term 20233 or Later) (New Rate)</t>
  </si>
  <si>
    <t>Graduate Technical Communications Program and Certificate (Fully Online)</t>
  </si>
  <si>
    <t>Health Informatics &amp; Analytics (HIA) (Resident)</t>
  </si>
  <si>
    <t>Health Informatics &amp; Analytics (HIA) (Non-Resident) (First Enrolled During Term 20233 or Later) (New Rate)</t>
  </si>
  <si>
    <t>Masters in Accounting (Macc) (Fully Online)</t>
  </si>
  <si>
    <t>Masters in Business Administration (MBA) (Fully Online)</t>
  </si>
  <si>
    <t>Masters of Social Work (MSW) (Resident)</t>
  </si>
  <si>
    <t>Masters of Social Work (MSW) (Non-Resident) (First Enrolled During Term 20233 or Later) (New Rate)</t>
  </si>
  <si>
    <t>On Campus Professional Science Masters (PSM) - Engineering Mgmt (Resident)</t>
  </si>
  <si>
    <t>On Campus Professional Science Masters (PSM) - Engineering Mgmt (Non-Resident) (First Enrolled During Term 20233 or Later) (New Rate)</t>
  </si>
  <si>
    <t>On Campus Professional Science Masters (PSM) - Geographic Information Science (Resident)</t>
  </si>
  <si>
    <t>On Campus Professional Science Masters (PSM) - Geographic Information Science (Non-Resident) (First Enrolled During Term 20233 or Later) (New Rate)</t>
  </si>
  <si>
    <t>On Campus Professional Science Masters (PSM) - Info Security &amp; Risk Mgmt (Resident)</t>
  </si>
  <si>
    <t>On Campus Professional Science Masters (PSM) - Info Security &amp; Risk Mgmt (Non-Resident) (First Enrolled During Term 20233 or Later) (New Rate)</t>
  </si>
  <si>
    <t>Spanish for Professionals Masters &amp; Certificate Programs (Fully Online)</t>
  </si>
  <si>
    <t>Sport &amp; Excercise Psychology Masters (Resident)</t>
  </si>
  <si>
    <t>Sport &amp; Excercise Psychology Masters (Non-Resident) (First Enrolled During Term 20233 or Later) (New Rate)</t>
  </si>
  <si>
    <t>Twin Cities Graduate Courses (Resident)</t>
  </si>
  <si>
    <t>Twin Cities Graduate Courses (Non-Resident) (First Enrolled During Term 20233 or Later) (New Rate)</t>
  </si>
  <si>
    <t>Twin Cities MPA Program (Resident)</t>
  </si>
  <si>
    <t>Twin Cities MPA Program (Non-Resident) (First Enrolled During Term 20233 or Later) (New Rate)</t>
  </si>
  <si>
    <t>Twin Cities Professional Science Masters (PSM) - Engineering Mgmt (Resident)</t>
  </si>
  <si>
    <t>Twin Cities Professional Science Masters (PSM) - Engineering Mgmt (Non-Resident) (First Enrolled During Term 20233 or Later) (New Rate)</t>
  </si>
  <si>
    <t>Twin Cities Professional Science Masters (PSM) - Geographic Information Science (Resident)</t>
  </si>
  <si>
    <t>Twin Cities Professional Science Masters (PSM) - Geographic Information Science (Non-Resident) (First Enrolled During Term 20233 or Later) (New Rate)</t>
  </si>
  <si>
    <t>Twin Cities Professional Science Masters (PSM) - Info Security &amp; Risk Mgmt (Resident)</t>
  </si>
  <si>
    <t>Twin Cities Professional Science Masters (PSM) - Info Security &amp; Risk Mgmt (Non-Resident) (First Enrolled During Term 20233 or Later) (New Rate)</t>
  </si>
  <si>
    <t>EdD in Educational Leadership</t>
  </si>
  <si>
    <t>Master of Arts in Criminal Justice</t>
  </si>
  <si>
    <t>Master of Business Administration (MBA)</t>
  </si>
  <si>
    <t>Master of Business Administration (MBA) with Healthcare Management</t>
  </si>
  <si>
    <t>Master of Science and Specialist in Educational Leadership</t>
  </si>
  <si>
    <t>Master of Science and Specialist in School Psychology</t>
  </si>
  <si>
    <t>Master of Science in Athletic Training</t>
  </si>
  <si>
    <t>Master of Science in Counseling</t>
  </si>
  <si>
    <t>Master of Science in Curriculum and Instruction</t>
  </si>
  <si>
    <t>Master of Science in Educational Leadership</t>
  </si>
  <si>
    <t>Master of Science in Nursing</t>
  </si>
  <si>
    <t>Master of Science in Social Work</t>
  </si>
  <si>
    <t>Master of Science in Special Education</t>
  </si>
  <si>
    <t>Master of Science in Speech and Language Pathology</t>
  </si>
  <si>
    <t>Masters in Health Administration (MHA)</t>
  </si>
  <si>
    <t>Master of Applied Clinical Research</t>
  </si>
  <si>
    <t>Master of Engineering Management-MetroState</t>
  </si>
  <si>
    <t>Master of Engineering Management-Plymouth</t>
  </si>
  <si>
    <t>Master of Regulatory Affairs and Services</t>
  </si>
  <si>
    <t>Master of Science, Medical Technology Quality (MTG)</t>
  </si>
  <si>
    <t>Masters Information Assurance</t>
  </si>
  <si>
    <t>Masters of Communication Sciences Disorders</t>
  </si>
  <si>
    <t>Masters of Education and Leadership - Accelerated Online</t>
  </si>
  <si>
    <t>MBA - Accelerated Online</t>
  </si>
  <si>
    <t>Off Campus Graduate</t>
  </si>
  <si>
    <t>Off Campus Graduate Continuing Education</t>
  </si>
  <si>
    <t>Off Campus Graduate ITV Continuing Education</t>
  </si>
  <si>
    <t>Off Campus North Branch Cohort Graduate</t>
  </si>
  <si>
    <t>Off Campus or on-line Behavioral Analysis</t>
  </si>
  <si>
    <t>Off Campus Workshop Graduate</t>
  </si>
  <si>
    <t>On-Line Department or Continuing Studies Graduate</t>
  </si>
  <si>
    <t xml:space="preserve">St. Cloud  MBA </t>
  </si>
  <si>
    <t xml:space="preserve">Twin Cities Graduate Center MBA </t>
  </si>
  <si>
    <t>Healthcare Leadership and Administration (Grad Fully Online)</t>
  </si>
  <si>
    <t>Master of Science Athletic Training</t>
  </si>
  <si>
    <t>Master of Social Work</t>
  </si>
  <si>
    <t>Online Programs-Grad</t>
  </si>
  <si>
    <t>Performance Analytics</t>
  </si>
  <si>
    <t>Strategic Communication</t>
  </si>
  <si>
    <t>Graduate Course Differential Rates Per Credit FY2026</t>
  </si>
  <si>
    <t>Course Rates</t>
  </si>
  <si>
    <t>Tuition Rate Per Credit</t>
  </si>
  <si>
    <t xml:space="preserve">ENVR 5700 - Natural Resource Management </t>
  </si>
  <si>
    <t xml:space="preserve">ENVR 6990 - Environmental Thesis </t>
  </si>
  <si>
    <t>Geology - Labs (GEOL 5120)</t>
  </si>
  <si>
    <t>Geology - Labs (GEOL 5300)</t>
  </si>
  <si>
    <t>Geology - Labs (GEOL 5500)</t>
  </si>
  <si>
    <t xml:space="preserve">Geology - Labs (GEOL 5600)   </t>
  </si>
  <si>
    <t>PE - Exercise Physiology &amp; Nutrition (PHED 5300)</t>
  </si>
  <si>
    <t>PE - Personal Training:  Strength and Speed (PHED 5160)</t>
  </si>
  <si>
    <t>PE - Athletic Training (PHED 5190)</t>
  </si>
  <si>
    <t>CHEM 543 Quantitative Chemical Analysis</t>
  </si>
  <si>
    <t>Doctoral Tuition Rates for FY2026</t>
  </si>
  <si>
    <t>Institution - Program</t>
  </si>
  <si>
    <t>FY2026 Annual Change 
(20 credits)</t>
  </si>
  <si>
    <t>Metropolitan State University - Nursing (DNP)</t>
  </si>
  <si>
    <t>Metropolitan State University - College of Mgmt. (DBA)</t>
  </si>
  <si>
    <t>Minnesota State University, Mankato - Nursing (DNP) (Resident)</t>
  </si>
  <si>
    <t>Minnesota State University, Mankato - Nursing (DNP) - Twin Cities Locations (Resident)</t>
  </si>
  <si>
    <t>Minnesota State University, Mankato - Nursing (DNP) (Non-Resident) (First Enrolled Prior to Term 20233 in place through Spring 2027) (Grace Period Rate)</t>
  </si>
  <si>
    <t>Minnesota State University, Mankato - Nursing (DNP) - Twin Cities Locations (Non-Resident) (First Enrolled Prior to Term 20233 in place through Spring 2027) (Grace Period Rate)</t>
  </si>
  <si>
    <t xml:space="preserve">Minnesota State University, Mankato - Nursing (DNP) (Non-Resident) (First Enrolled During Term 20223 or After ) </t>
  </si>
  <si>
    <t xml:space="preserve">Minnesota State University, Mankato - Nursing (DNP) - Twin Cities Locations (Non-Resident) (First Enrolled During Term 20223 or After) </t>
  </si>
  <si>
    <t>Minnesota State University, Mankato - Psychology (Psy D) (Resident)</t>
  </si>
  <si>
    <t>Minnesota State University, Mankato - Psychology (Psy D) - Twin Cities Locations (Resident)</t>
  </si>
  <si>
    <t>Minnesota State University, Mankato - Psychology (Psy D) (Non-Resident) (First Enrolled Prior to Term 20233 in place through Spring 2027) (Grace Period Rate)</t>
  </si>
  <si>
    <t>Minnesota State University, Mankato - Psychology (Psy D) - Twin Cities Locations (Non-Resident) (First Enrolled Prior to Term 20233 in place through Spring 2027) (Grace Period Rate)</t>
  </si>
  <si>
    <t xml:space="preserve">Minnesota State University, Mankato - Psychology (Psy D) (Non-Resident) (First Enrolled During Term 20233 or Later) </t>
  </si>
  <si>
    <t xml:space="preserve">Minnesota State University, Mankato - Psychology (Psy D) - Twin Cities Locations (Non-Resident) (First Enrolled During Term 20233 or Later) </t>
  </si>
  <si>
    <t>Minnesota State University, Mankato - Education (CSP) (Resident)</t>
  </si>
  <si>
    <t>Minnesota State University, Mankato - Education (CSP) - Twin Cities Locations (Resident)</t>
  </si>
  <si>
    <t>Minnesota State University, Mankato - Education (CSP) (Non-Resident) (First Enrolled Prior to Term 20233 in place through Spring 2027) (Grace Period Rate)</t>
  </si>
  <si>
    <t>Minnesota State University, Mankato - Education (CSP) - Twin Cities Locations (Non-Resident) (First Enrolled Prior to Term 20233 in place through Spring 2027) (Grace Period Rate)</t>
  </si>
  <si>
    <t>Minnesota State University, Mankato - Education (CSP) (Non-Resident) (First Enrolled During Term 20233 or Later)</t>
  </si>
  <si>
    <t xml:space="preserve">Minnesota State University, Mankato - Education (CSP) - Twin Cities Locations (Non-Resident) (First Enrolled During Term 20233 or Later) </t>
  </si>
  <si>
    <t>Minnesota State University, Mankato - Ed Ldrship (Resident)</t>
  </si>
  <si>
    <t>Minnesota State University, Mankato - Ed Ldrship - Twin Cities Locations (Resident)</t>
  </si>
  <si>
    <t>Minnesota State University, Mankato - Ed Ldrship (Non-Resident) (First Enrolled Prior to Term 20233 in place through Spring 2027) (Grace Period Rate)</t>
  </si>
  <si>
    <t>Minnesota State University, Mankato - Ed Ldrship - Twin Cities Locations (Non-Resident) (First Enrolled Prior to Term 20233 in place through Spring 2027) (Grace Period Rate)</t>
  </si>
  <si>
    <t xml:space="preserve">Minnesota State University, Mankato - Ed Ldrship (Non-Resident) (First Enrolled During Term 20233 or Later) </t>
  </si>
  <si>
    <t xml:space="preserve">Minnesota State University, Mankato - Ed Ldrship - Twin Cities Locations (Non-Resident) (First Enrolled During Term 20233 or Later) </t>
  </si>
  <si>
    <t>Minnesota State University Moorhead - Education (Ed. D)</t>
  </si>
  <si>
    <t>St. Cloud State University - Education, Administration and Leadership (St Cloud Campus)</t>
  </si>
  <si>
    <t>St. Cloud State University - Education, Administration and Leadership (Maple Grove Campus)</t>
  </si>
  <si>
    <t>St. Cloud State University-Education, Higher Education  (St Cloud Campus)</t>
  </si>
  <si>
    <t>St. Cloud State University-Education, Higher Education (Maple Grove Campus)</t>
  </si>
  <si>
    <t>Winona State University - Education Doctorate Ed. D.</t>
  </si>
  <si>
    <t>Winona State University - Nursing (DNP)</t>
  </si>
  <si>
    <t>FY2026 Fee Rates</t>
  </si>
  <si>
    <t>Fee Type (Board Maximum)</t>
  </si>
  <si>
    <r>
      <t>Student activity/life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
($174 per term)</t>
    </r>
  </si>
  <si>
    <r>
      <t>Athletics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
($75 per term)</t>
    </r>
  </si>
  <si>
    <t>Health services 
($90 per term)</t>
  </si>
  <si>
    <t>Technology 
($14 per credit)</t>
  </si>
  <si>
    <t>Sustainability Fee
($20 per term)</t>
  </si>
  <si>
    <t>Student Union Facilities (REV)</t>
  </si>
  <si>
    <t>Wellness/Recreation Facilities (REV)</t>
  </si>
  <si>
    <t>Parking</t>
  </si>
  <si>
    <t>Statewide student association</t>
  </si>
  <si>
    <t>Total</t>
  </si>
  <si>
    <t>Fee rate</t>
  </si>
  <si>
    <t>Max Credits charged per term*</t>
  </si>
  <si>
    <t>Max fee charged per term*</t>
  </si>
  <si>
    <t>Based on 15 credits charged per term*</t>
  </si>
  <si>
    <t>Average fees per credit</t>
  </si>
  <si>
    <t>Annual fees per FYE</t>
  </si>
  <si>
    <t>Cambridge</t>
  </si>
  <si>
    <t>Coon Rapids</t>
  </si>
  <si>
    <t>Fergus Falls</t>
  </si>
  <si>
    <t>Detroit Lakes</t>
  </si>
  <si>
    <t>Moorhead</t>
  </si>
  <si>
    <t>Wadena</t>
  </si>
  <si>
    <r>
      <t>Bemidji State University</t>
    </r>
    <r>
      <rPr>
        <vertAlign val="superscript"/>
        <sz val="11"/>
        <rFont val="Calibri"/>
        <family val="2"/>
        <scheme val="minor"/>
      </rPr>
      <t>1</t>
    </r>
  </si>
  <si>
    <r>
      <t>Winona State University</t>
    </r>
    <r>
      <rPr>
        <vertAlign val="superscript"/>
        <sz val="11"/>
        <rFont val="Calibri"/>
        <family val="2"/>
        <scheme val="minor"/>
      </rPr>
      <t>2</t>
    </r>
  </si>
  <si>
    <t>1 BSU: Charges based on 6 credits  max per semester with health services, athletic fee, student activity and revenue fund. Students with 1-2 credits pay nothing for these fees; students with 7 or more credits pay the maximum rate. There's a flat $7.50 charged per semester for a Green Fee that comes out of the Student Activity Fees.</t>
  </si>
  <si>
    <t>2 WSU:  A parking fee of $4.75 is assessed only to the Rochester Center and is excluded from the fee calculation.  
Student union is $8.05/credit calculated on 32 credits annually.
Wellness is $6.42/credit based on 24 credits annully</t>
  </si>
  <si>
    <t>3 Increases to Student Activity/Life and Athletics fees are legislatively limited to 2% EACH unless the campus conducts a referendum in which students support a larger increase.</t>
  </si>
  <si>
    <t>*calculations based on full-time students, typically 15 credits</t>
  </si>
  <si>
    <t>New</t>
  </si>
  <si>
    <t>ACCT 4600- Senior Seminar</t>
  </si>
  <si>
    <t>BAUD 4600- Senior Seminar</t>
  </si>
  <si>
    <t xml:space="preserve">ENVIR 3700- Natural  Resource Management </t>
  </si>
  <si>
    <t>Environmental - Thesis  ENVR 4990</t>
  </si>
  <si>
    <t>Geology - Labs (GEOL 1110)</t>
  </si>
  <si>
    <t>Geology - Labs (GEOL 1120)</t>
  </si>
  <si>
    <t>Geology - Labs (GEOL 2110 )</t>
  </si>
  <si>
    <t>Geology - Labs (GEOL 3120)</t>
  </si>
  <si>
    <t>Geology - Labs (GEOL 3500)</t>
  </si>
  <si>
    <t xml:space="preserve">Geology - Labs (GEOL 3600) </t>
  </si>
  <si>
    <t>Geology - Labs (GEOL 4300)</t>
  </si>
  <si>
    <t>PE - Exercise Physiology &amp; Nutrition (PHED 3300)</t>
  </si>
  <si>
    <t>PE - Personal Training:  Strength and Speed (PHED 4160)</t>
  </si>
  <si>
    <t xml:space="preserve">PE- Advanced principles of Strength and Speed (PHED 4170)
</t>
  </si>
  <si>
    <t>PE - Athletic Training (PHED 3190)</t>
  </si>
  <si>
    <t>Physics - Lab (PHYS 1101)</t>
  </si>
  <si>
    <t>Physics - Lab (PHYS 1102)</t>
  </si>
  <si>
    <t>Physics - Lab (PHYS 2101)</t>
  </si>
  <si>
    <t>Physics - Lab (PHYS 2102)</t>
  </si>
  <si>
    <t>AD Nursing</t>
  </si>
  <si>
    <t>Automotive Technology</t>
  </si>
  <si>
    <t>Child Development</t>
  </si>
  <si>
    <t>Graphic Design</t>
  </si>
  <si>
    <t>Criminal Justice</t>
  </si>
  <si>
    <t>Culinary Arts Certificate</t>
  </si>
  <si>
    <t>Diesel Mechanics</t>
  </si>
  <si>
    <t>Heavy Equipment</t>
  </si>
  <si>
    <t>Horticulture and Landscape</t>
  </si>
  <si>
    <t>Machine Trades</t>
  </si>
  <si>
    <t>Marine &amp; Power Sports</t>
  </si>
  <si>
    <t>Occupational Skills</t>
  </si>
  <si>
    <t>Robotics</t>
  </si>
  <si>
    <t>Videography</t>
  </si>
  <si>
    <t>BIOL 2415 - General Ecology</t>
  </si>
  <si>
    <t>BIOL 2420 - Genetics</t>
  </si>
  <si>
    <t>BIOL 2447 - Intro to MicroBiology</t>
  </si>
  <si>
    <t>Advanced Bowling</t>
  </si>
  <si>
    <t>AMIN 1035 Anishinabe Seasonal Science</t>
  </si>
  <si>
    <t>AMIN/EDU 1020 Foundations of American and Anishinabe Elem. Education</t>
  </si>
  <si>
    <t>AMIN/EDU 2300 Culturally Responsive Education</t>
  </si>
  <si>
    <t>Application of Nursing</t>
  </si>
  <si>
    <t>ART 1001 Introduction to Art</t>
  </si>
  <si>
    <t>ART 1010 Drawing</t>
  </si>
  <si>
    <t>ART 1020 Design</t>
  </si>
  <si>
    <t>ART 1030 Painting</t>
  </si>
  <si>
    <t>ART 1040 Watercolors/Painting</t>
  </si>
  <si>
    <t>ART 1055 Fashion, Fabric Design and Construction</t>
  </si>
  <si>
    <t>ART 1095 Digital Photography</t>
  </si>
  <si>
    <t>ART 2010 Sculptures</t>
  </si>
  <si>
    <t>ART 2020 Ceramics</t>
  </si>
  <si>
    <t>ART/MUSC 1250 Foundations of American and Anishinabe Arts in Educ</t>
  </si>
  <si>
    <t>Beginning Bowling</t>
  </si>
  <si>
    <t>Beginning Downhill Skiing</t>
  </si>
  <si>
    <t>Beginning Golf</t>
  </si>
  <si>
    <t>BIOL 1010 Aspects of Biology Lab/Lecture</t>
  </si>
  <si>
    <t>BIOL 1011 Intro to Forensic Biology</t>
  </si>
  <si>
    <t>BIOL 1060 Environmental Science Lab/Lecture</t>
  </si>
  <si>
    <t>BIOL 1065 Ecology of Minnesota</t>
  </si>
  <si>
    <t>BIOL 1101General Biology Lab/Lecture</t>
  </si>
  <si>
    <t>BIOL 2010 Microbiology Lab/Lecture</t>
  </si>
  <si>
    <t>BIOL 2020 Human Anatomy and Physiology Lab/Lecture</t>
  </si>
  <si>
    <t>BIOL 2050 Principals of Ecology Lab/Lecture</t>
  </si>
  <si>
    <t>BIOL 2101 Genetics</t>
  </si>
  <si>
    <t>CHEM 1001 Aspects of Inorganic Chemistry Lab/Lecture</t>
  </si>
  <si>
    <t>CHEM 1010 General Chemistry Lab/Lecture</t>
  </si>
  <si>
    <t>CHEM 1020 Environmental Chemistry</t>
  </si>
  <si>
    <t>CJPO 1005 Careers in the Criminal Justice System</t>
  </si>
  <si>
    <t>CJPO 2050 Use of Force I: Basic Defense Tactics</t>
  </si>
  <si>
    <t>CJPO 2051 Use of Force II: Firearms</t>
  </si>
  <si>
    <t>CJPO 2053 Skills II</t>
  </si>
  <si>
    <t>CJPO 2054 Skills III</t>
  </si>
  <si>
    <t>Clinical Applications</t>
  </si>
  <si>
    <t>Clinical Foundations</t>
  </si>
  <si>
    <t>Clinical Integration</t>
  </si>
  <si>
    <t>Clinical Syntheses</t>
  </si>
  <si>
    <t>Community CPR</t>
  </si>
  <si>
    <t>EDU 3105 Performance Assessment for Teacher Candidates</t>
  </si>
  <si>
    <t>EDU 3124 Art Methods</t>
  </si>
  <si>
    <t>ENGL 2200 American Indian Children's Literature</t>
  </si>
  <si>
    <t>Ethics in Nursing</t>
  </si>
  <si>
    <t>Family Nursing</t>
  </si>
  <si>
    <t>Family Nursing Clinical</t>
  </si>
  <si>
    <t>Food: Safety, Risks &amp; Technology</t>
  </si>
  <si>
    <t>Foundations of Nursing</t>
  </si>
  <si>
    <t>Health Assessment</t>
  </si>
  <si>
    <t>HLTH 1005 Intro to Nursing</t>
  </si>
  <si>
    <t>HLTH 1010 Personal, Tribal &amp; Comm Health</t>
  </si>
  <si>
    <t>HLTH 1032 American Heart Association (BLS)</t>
  </si>
  <si>
    <t>HLTH 1050 Emergency Response/First Responder</t>
  </si>
  <si>
    <t>HLTH 2100 Community Health Wellness for Educators</t>
  </si>
  <si>
    <t>Home Health Aid</t>
  </si>
  <si>
    <t>Integration of Nursing</t>
  </si>
  <si>
    <t>Leadership, Ethics, Y Diversity in Law Enforcement</t>
  </si>
  <si>
    <t>Mathematics for Medication</t>
  </si>
  <si>
    <t>Medication Admin I</t>
  </si>
  <si>
    <t>Medication Admin II</t>
  </si>
  <si>
    <t>MUSC 1080-2187 All Private Music Lessons</t>
  </si>
  <si>
    <t>Native Plant Identification</t>
  </si>
  <si>
    <t>NURS 2130 Community Clinicals</t>
  </si>
  <si>
    <t>NURS and HLTH Courses (except lab and clinical)</t>
  </si>
  <si>
    <t>Nursing Interventions</t>
  </si>
  <si>
    <t>Nursing Role Transition</t>
  </si>
  <si>
    <t>Nursing Role Transition Clinical</t>
  </si>
  <si>
    <t>Organic Chemistry Lab/Lecture</t>
  </si>
  <si>
    <t>PSYC 2050 Mental Health Crisis Management</t>
  </si>
  <si>
    <t>Psychosocial Nursing</t>
  </si>
  <si>
    <t>SCI 1280 Investigative Science I</t>
  </si>
  <si>
    <t>SCI 1285 Investigative Science II</t>
  </si>
  <si>
    <t>Service Learning for Nursing</t>
  </si>
  <si>
    <t>SOC 2050 Diversity and Intercultural Leadership</t>
  </si>
  <si>
    <t>Special Topics</t>
  </si>
  <si>
    <t>Summer Outdoor Activities</t>
  </si>
  <si>
    <t>Synthesis of Nursing</t>
  </si>
  <si>
    <t>Winter Outdoor Activities</t>
  </si>
  <si>
    <t>Automotive Technician (ASES)</t>
  </si>
  <si>
    <t>Certified Nursing Assistant (off-campus) (Mesabi Range)</t>
  </si>
  <si>
    <t>Culinary Arts (CAMT)</t>
  </si>
  <si>
    <t>Dental Assistant (DAS)</t>
  </si>
  <si>
    <t>Diesel Mechanics/Heavy Equipment Maintenance (DSL)</t>
  </si>
  <si>
    <t>Electrical Maintenance and Construction (ELM)</t>
  </si>
  <si>
    <t>Graphic Design and Visual Communication (GRAP)</t>
  </si>
  <si>
    <t>Heating and Cooling Technician (HCT)</t>
  </si>
  <si>
    <t>Home Health Aid (Itasca)</t>
  </si>
  <si>
    <t>Industrial Mechanical Technology (IMT)</t>
  </si>
  <si>
    <t>Peace Officer Education (POE)</t>
  </si>
  <si>
    <t>Peace Officer Skills:  Off Campus, Mankato (SKL)</t>
  </si>
  <si>
    <t>Peace Officer Skills:  On Campus, Hibbing (SKL)</t>
  </si>
  <si>
    <t>Medical Laboratory Technician (MLT)</t>
  </si>
  <si>
    <t>IT Networking and Security (ITNS)</t>
  </si>
  <si>
    <t>Natural Resources (FORT and NRT)</t>
  </si>
  <si>
    <t>Natural Resources (Vermilion)</t>
  </si>
  <si>
    <t>Nursing, AD (NURS)</t>
  </si>
  <si>
    <t>Nursing Assistant/Home Health Aid (NAHA)</t>
  </si>
  <si>
    <t>Nursing Assistant (Rainy River)</t>
  </si>
  <si>
    <t>Nursing Assistant/Home Health Aide (Hibbing)</t>
  </si>
  <si>
    <t>Paramedic (EMTP)</t>
  </si>
  <si>
    <t>Practical Nursing (PRNU)</t>
  </si>
  <si>
    <t>Practical Nursing (Mesabi)</t>
  </si>
  <si>
    <t>Park Ranger Law Enforcement Academy (CRJS 2285)</t>
  </si>
  <si>
    <t>Veterinary Technician (VTCH)</t>
  </si>
  <si>
    <t>English (ENG)</t>
  </si>
  <si>
    <t>HIST 104, 105</t>
  </si>
  <si>
    <t>Architectural Technology &amp; Design</t>
  </si>
  <si>
    <t>Auton Body</t>
  </si>
  <si>
    <t>Automotive</t>
  </si>
  <si>
    <t xml:space="preserve">Aviation </t>
  </si>
  <si>
    <t>Carpenters</t>
  </si>
  <si>
    <t>Dietetic Tech</t>
  </si>
  <si>
    <t>EMT Basic</t>
  </si>
  <si>
    <t>Fire Fighter-Paramedic</t>
  </si>
  <si>
    <t>GINT-Geospatial Intelligence</t>
  </si>
  <si>
    <t>IMAG Imagery Analyst</t>
  </si>
  <si>
    <t>Mechatronics</t>
  </si>
  <si>
    <t>Nursing Assistant (course HLTH 1110)</t>
  </si>
  <si>
    <t>Occupational Therapy Assistant</t>
  </si>
  <si>
    <t>Pharmacy Technology</t>
  </si>
  <si>
    <t>Physical Therapist Assistant</t>
  </si>
  <si>
    <t>Registered Nurse</t>
  </si>
  <si>
    <t>Respiratory Therapist</t>
  </si>
  <si>
    <t>Unmanned Arial Systems</t>
  </si>
  <si>
    <t>Pharmacy Tech</t>
  </si>
  <si>
    <t>Pre-Engineering</t>
  </si>
  <si>
    <t>Respiratory Therapy</t>
  </si>
  <si>
    <t>Surgical Tech</t>
  </si>
  <si>
    <t>Art Education Courses</t>
  </si>
  <si>
    <t>Composite Materials Engineering Program-Ugrad</t>
  </si>
  <si>
    <t>Design Art Courses</t>
  </si>
  <si>
    <t>Offsite Programs-Ugrad</t>
  </si>
  <si>
    <t>Studio Arts Courses</t>
  </si>
  <si>
    <t>Study Abroad Program - Ugrad (up to)</t>
  </si>
  <si>
    <t>Travel Studies Program - Ugrad (up to)</t>
  </si>
  <si>
    <t>Undergraduate Biology, Program</t>
  </si>
  <si>
    <t>Undergraduate Chemistry, Program</t>
  </si>
  <si>
    <t>Undergraduate Nursing Program</t>
  </si>
  <si>
    <t>Manufacturing Technologies (MANU)</t>
  </si>
  <si>
    <t>NURS 2405 Professional Nurse Practicum I</t>
  </si>
  <si>
    <t>NURS 2505 Professional Nurse Practicum II</t>
  </si>
  <si>
    <t>PHLE 1450 Phlebotomy Skills</t>
  </si>
  <si>
    <t>RESP 1280 Respiratory Therapy Clinical I</t>
  </si>
  <si>
    <t>SURG 1220 Surgical Lab</t>
  </si>
  <si>
    <t>PSY (except PSY325)</t>
  </si>
  <si>
    <t>Healthcare Mgmt and Leadership</t>
  </si>
  <si>
    <t>SLHS 321 Speech and Sound Disorders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</si>
</sst>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%"/>
    <numFmt numFmtId="166" formatCode="&quot;$&quot;#,##0.00"/>
    <numFmt numFmtId="167" formatCode="0.00_);[Red]\(0.00\)"/>
    <numFmt numFmtId="168" formatCode="[$-409]mmmm\ d\,\ yyyy;@"/>
    <numFmt numFmtId="169" formatCode="_(* #,##0_);_(* \(#,##0\);_(* &quot;-&quot;??_);_(@_)"/>
    <numFmt numFmtId="170" formatCode="_(&quot;$&quot;* #,##0_);_(&quot;$&quot;* \(#,##0\);_(&quot;$&quot;* &quot;-&quot;??_);_(@_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strike/>
      <sz val="12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2"/>
      <name val="Calibri"/>
      <scheme val="minor"/>
    </font>
    <font>
      <sz val="12"/>
      <color rgb="FF242424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5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3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4" fillId="0" borderId="0"/>
    <xf numFmtId="0" fontId="3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04">
    <xf numFmtId="0" fontId="0" fillId="0" borderId="0" xfId="0"/>
    <xf numFmtId="0" fontId="12" fillId="0" borderId="0" xfId="0" applyFont="1"/>
    <xf numFmtId="2" fontId="12" fillId="0" borderId="0" xfId="0" applyNumberFormat="1" applyFont="1"/>
    <xf numFmtId="40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3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left"/>
      <protection locked="0"/>
    </xf>
    <xf numFmtId="2" fontId="12" fillId="0" borderId="0" xfId="6" applyNumberFormat="1" applyFont="1" applyFill="1"/>
    <xf numFmtId="0" fontId="13" fillId="0" borderId="0" xfId="0" applyFont="1"/>
    <xf numFmtId="0" fontId="12" fillId="0" borderId="0" xfId="0" applyFont="1" applyAlignment="1" applyProtection="1">
      <alignment horizontal="left"/>
      <protection locked="0"/>
    </xf>
    <xf numFmtId="0" fontId="11" fillId="0" borderId="3" xfId="0" applyFont="1" applyBorder="1" applyAlignment="1">
      <alignment vertical="center"/>
    </xf>
    <xf numFmtId="164" fontId="12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wrapText="1"/>
      <protection locked="0"/>
    </xf>
    <xf numFmtId="40" fontId="11" fillId="0" borderId="0" xfId="0" applyNumberFormat="1" applyFont="1" applyAlignment="1">
      <alignment horizontal="center" wrapText="1"/>
    </xf>
    <xf numFmtId="1" fontId="12" fillId="0" borderId="0" xfId="0" applyNumberFormat="1" applyFont="1"/>
    <xf numFmtId="165" fontId="12" fillId="0" borderId="0" xfId="6" applyNumberFormat="1" applyFont="1"/>
    <xf numFmtId="43" fontId="12" fillId="0" borderId="0" xfId="2" applyFont="1" applyFill="1" applyBorder="1" applyAlignment="1">
      <alignment horizontal="right"/>
    </xf>
    <xf numFmtId="43" fontId="12" fillId="0" borderId="0" xfId="2" applyFont="1" applyFill="1" applyBorder="1"/>
    <xf numFmtId="43" fontId="12" fillId="0" borderId="0" xfId="2" applyFont="1" applyFill="1"/>
    <xf numFmtId="43" fontId="12" fillId="0" borderId="0" xfId="2" applyFont="1" applyFill="1" applyAlignment="1">
      <alignment horizontal="right"/>
    </xf>
    <xf numFmtId="40" fontId="12" fillId="0" borderId="0" xfId="0" applyNumberFormat="1" applyFont="1"/>
    <xf numFmtId="40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2" fillId="0" borderId="0" xfId="0" applyFont="1" applyAlignment="1">
      <alignment vertical="top"/>
    </xf>
    <xf numFmtId="0" fontId="12" fillId="0" borderId="0" xfId="11" applyFont="1"/>
    <xf numFmtId="8" fontId="12" fillId="0" borderId="0" xfId="0" applyNumberFormat="1" applyFont="1" applyAlignment="1">
      <alignment horizontal="right"/>
    </xf>
    <xf numFmtId="0" fontId="11" fillId="0" borderId="2" xfId="0" applyFont="1" applyBorder="1" applyAlignment="1" applyProtection="1">
      <alignment horizontal="left" vertical="center" wrapText="1"/>
      <protection locked="0"/>
    </xf>
    <xf numFmtId="8" fontId="11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left" vertical="top"/>
      <protection locked="0"/>
    </xf>
    <xf numFmtId="166" fontId="11" fillId="0" borderId="3" xfId="0" applyNumberFormat="1" applyFont="1" applyBorder="1" applyAlignment="1">
      <alignment horizontal="center" vertical="center" wrapText="1"/>
    </xf>
    <xf numFmtId="0" fontId="12" fillId="0" borderId="0" xfId="5" applyFont="1"/>
    <xf numFmtId="0" fontId="12" fillId="0" borderId="0" xfId="0" applyFont="1" applyAlignment="1">
      <alignment vertical="top" wrapText="1"/>
    </xf>
    <xf numFmtId="0" fontId="12" fillId="0" borderId="0" xfId="5" applyFont="1" applyAlignment="1">
      <alignment wrapText="1"/>
    </xf>
    <xf numFmtId="168" fontId="17" fillId="0" borderId="0" xfId="0" applyNumberFormat="1" applyFont="1" applyAlignment="1">
      <alignment horizontal="left"/>
    </xf>
    <xf numFmtId="43" fontId="12" fillId="0" borderId="0" xfId="7" applyFont="1" applyFill="1" applyBorder="1" applyAlignment="1">
      <alignment horizontal="right"/>
    </xf>
    <xf numFmtId="43" fontId="12" fillId="0" borderId="0" xfId="7" applyFont="1" applyFill="1" applyBorder="1"/>
    <xf numFmtId="43" fontId="12" fillId="0" borderId="0" xfId="0" applyNumberFormat="1" applyFont="1"/>
    <xf numFmtId="0" fontId="11" fillId="0" borderId="0" xfId="0" applyFont="1" applyAlignment="1">
      <alignment vertical="top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/>
    <xf numFmtId="40" fontId="11" fillId="0" borderId="0" xfId="1" applyNumberFormat="1" applyFont="1"/>
    <xf numFmtId="167" fontId="12" fillId="0" borderId="0" xfId="0" applyNumberFormat="1" applyFont="1"/>
    <xf numFmtId="0" fontId="12" fillId="0" borderId="0" xfId="1" applyFont="1" applyAlignment="1" applyProtection="1">
      <alignment horizontal="left" wrapText="1"/>
      <protection locked="0"/>
    </xf>
    <xf numFmtId="10" fontId="11" fillId="0" borderId="0" xfId="0" applyNumberFormat="1" applyFont="1" applyAlignment="1">
      <alignment vertical="top"/>
    </xf>
    <xf numFmtId="0" fontId="16" fillId="0" borderId="0" xfId="0" applyFont="1"/>
    <xf numFmtId="0" fontId="12" fillId="0" borderId="7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2" fontId="12" fillId="0" borderId="4" xfId="0" applyNumberFormat="1" applyFont="1" applyBorder="1"/>
    <xf numFmtId="2" fontId="20" fillId="0" borderId="0" xfId="6" applyNumberFormat="1" applyFont="1" applyFill="1"/>
    <xf numFmtId="43" fontId="20" fillId="0" borderId="0" xfId="2" applyFont="1" applyFill="1"/>
    <xf numFmtId="0" fontId="20" fillId="0" borderId="0" xfId="0" applyFont="1"/>
    <xf numFmtId="0" fontId="12" fillId="0" borderId="23" xfId="11" applyFont="1" applyBorder="1" applyAlignment="1">
      <alignment vertical="top" wrapText="1"/>
    </xf>
    <xf numFmtId="165" fontId="12" fillId="0" borderId="11" xfId="8" applyNumberFormat="1" applyFont="1" applyFill="1" applyBorder="1" applyAlignment="1">
      <alignment vertical="top"/>
    </xf>
    <xf numFmtId="165" fontId="12" fillId="0" borderId="15" xfId="8" applyNumberFormat="1" applyFont="1" applyFill="1" applyBorder="1" applyAlignment="1">
      <alignment vertical="top"/>
    </xf>
    <xf numFmtId="165" fontId="12" fillId="0" borderId="17" xfId="8" applyNumberFormat="1" applyFont="1" applyFill="1" applyBorder="1" applyAlignment="1">
      <alignment vertical="top"/>
    </xf>
    <xf numFmtId="165" fontId="12" fillId="0" borderId="15" xfId="8" applyNumberFormat="1" applyFont="1" applyFill="1" applyBorder="1" applyAlignment="1">
      <alignment vertical="center"/>
    </xf>
    <xf numFmtId="165" fontId="12" fillId="0" borderId="16" xfId="8" applyNumberFormat="1" applyFont="1" applyFill="1" applyBorder="1" applyAlignment="1">
      <alignment vertical="top"/>
    </xf>
    <xf numFmtId="165" fontId="12" fillId="0" borderId="20" xfId="8" applyNumberFormat="1" applyFont="1" applyFill="1" applyBorder="1" applyAlignment="1">
      <alignment vertical="top"/>
    </xf>
    <xf numFmtId="165" fontId="12" fillId="0" borderId="0" xfId="8" applyNumberFormat="1" applyFont="1" applyFill="1"/>
    <xf numFmtId="43" fontId="12" fillId="0" borderId="4" xfId="7" applyFont="1" applyFill="1" applyBorder="1" applyAlignment="1">
      <alignment vertical="center"/>
    </xf>
    <xf numFmtId="165" fontId="12" fillId="0" borderId="0" xfId="8" applyNumberFormat="1" applyFont="1" applyFill="1" applyBorder="1"/>
    <xf numFmtId="0" fontId="16" fillId="0" borderId="0" xfId="0" applyFont="1" applyAlignment="1">
      <alignment vertical="center"/>
    </xf>
    <xf numFmtId="9" fontId="16" fillId="0" borderId="0" xfId="8" applyFont="1"/>
    <xf numFmtId="0" fontId="6" fillId="0" borderId="0" xfId="0" applyFont="1"/>
    <xf numFmtId="0" fontId="21" fillId="0" borderId="0" xfId="11" applyFont="1"/>
    <xf numFmtId="0" fontId="15" fillId="0" borderId="0" xfId="11" applyFont="1"/>
    <xf numFmtId="3" fontId="21" fillId="0" borderId="0" xfId="1" applyNumberFormat="1" applyFont="1"/>
    <xf numFmtId="0" fontId="22" fillId="0" borderId="23" xfId="1" applyFont="1" applyBorder="1" applyAlignment="1">
      <alignment horizontal="center" vertical="center" wrapText="1"/>
    </xf>
    <xf numFmtId="0" fontId="22" fillId="0" borderId="0" xfId="1" applyFont="1"/>
    <xf numFmtId="0" fontId="15" fillId="0" borderId="9" xfId="11" applyFont="1" applyBorder="1"/>
    <xf numFmtId="43" fontId="15" fillId="0" borderId="35" xfId="7" applyFont="1" applyBorder="1"/>
    <xf numFmtId="43" fontId="15" fillId="2" borderId="35" xfId="7" applyFont="1" applyFill="1" applyBorder="1"/>
    <xf numFmtId="169" fontId="15" fillId="0" borderId="35" xfId="7" applyNumberFormat="1" applyFont="1" applyBorder="1"/>
    <xf numFmtId="43" fontId="15" fillId="0" borderId="36" xfId="7" applyFont="1" applyBorder="1"/>
    <xf numFmtId="43" fontId="15" fillId="0" borderId="0" xfId="11" applyNumberFormat="1" applyFont="1"/>
    <xf numFmtId="43" fontId="15" fillId="0" borderId="4" xfId="7" applyFont="1" applyBorder="1"/>
    <xf numFmtId="43" fontId="15" fillId="2" borderId="4" xfId="7" applyFont="1" applyFill="1" applyBorder="1"/>
    <xf numFmtId="169" fontId="15" fillId="0" borderId="4" xfId="7" applyNumberFormat="1" applyFont="1" applyBorder="1"/>
    <xf numFmtId="43" fontId="15" fillId="0" borderId="15" xfId="7" applyFont="1" applyBorder="1"/>
    <xf numFmtId="0" fontId="15" fillId="0" borderId="0" xfId="11" applyFont="1" applyAlignment="1">
      <alignment horizontal="right"/>
    </xf>
    <xf numFmtId="0" fontId="6" fillId="0" borderId="0" xfId="11"/>
    <xf numFmtId="44" fontId="15" fillId="0" borderId="0" xfId="9" applyFont="1"/>
    <xf numFmtId="43" fontId="15" fillId="0" borderId="0" xfId="7" applyFont="1"/>
    <xf numFmtId="170" fontId="15" fillId="0" borderId="0" xfId="11" applyNumberFormat="1" applyFont="1"/>
    <xf numFmtId="0" fontId="22" fillId="0" borderId="18" xfId="1" applyFont="1" applyBorder="1"/>
    <xf numFmtId="43" fontId="15" fillId="0" borderId="37" xfId="7" applyFont="1" applyBorder="1"/>
    <xf numFmtId="169" fontId="15" fillId="0" borderId="37" xfId="7" applyNumberFormat="1" applyFont="1" applyBorder="1"/>
    <xf numFmtId="43" fontId="15" fillId="2" borderId="37" xfId="7" applyFont="1" applyFill="1" applyBorder="1"/>
    <xf numFmtId="43" fontId="15" fillId="0" borderId="11" xfId="7" applyFont="1" applyBorder="1"/>
    <xf numFmtId="0" fontId="22" fillId="0" borderId="0" xfId="11" applyFont="1"/>
    <xf numFmtId="165" fontId="15" fillId="0" borderId="0" xfId="8" applyNumberFormat="1" applyFont="1"/>
    <xf numFmtId="0" fontId="17" fillId="0" borderId="0" xfId="11" applyFont="1"/>
    <xf numFmtId="49" fontId="17" fillId="0" borderId="0" xfId="11" applyNumberFormat="1" applyFont="1"/>
    <xf numFmtId="0" fontId="12" fillId="0" borderId="0" xfId="11" applyFont="1" applyAlignment="1">
      <alignment vertical="top"/>
    </xf>
    <xf numFmtId="0" fontId="12" fillId="0" borderId="18" xfId="11" applyFont="1" applyBorder="1"/>
    <xf numFmtId="2" fontId="12" fillId="0" borderId="29" xfId="11" applyNumberFormat="1" applyFont="1" applyBorder="1" applyAlignment="1">
      <alignment vertical="top"/>
    </xf>
    <xf numFmtId="2" fontId="12" fillId="0" borderId="28" xfId="11" applyNumberFormat="1" applyFont="1" applyBorder="1" applyAlignment="1">
      <alignment vertical="top"/>
    </xf>
    <xf numFmtId="2" fontId="12" fillId="0" borderId="27" xfId="11" applyNumberFormat="1" applyFont="1" applyBorder="1" applyAlignment="1">
      <alignment vertical="top"/>
    </xf>
    <xf numFmtId="0" fontId="12" fillId="3" borderId="6" xfId="11" applyFont="1" applyFill="1" applyBorder="1" applyAlignment="1">
      <alignment vertical="top"/>
    </xf>
    <xf numFmtId="44" fontId="12" fillId="3" borderId="5" xfId="11" applyNumberFormat="1" applyFont="1" applyFill="1" applyBorder="1" applyAlignment="1">
      <alignment vertical="top"/>
    </xf>
    <xf numFmtId="0" fontId="11" fillId="3" borderId="2" xfId="11" applyFont="1" applyFill="1" applyBorder="1" applyAlignment="1" applyProtection="1">
      <alignment vertical="top"/>
      <protection locked="0"/>
    </xf>
    <xf numFmtId="0" fontId="11" fillId="3" borderId="8" xfId="11" applyFont="1" applyFill="1" applyBorder="1" applyAlignment="1" applyProtection="1">
      <alignment vertical="top"/>
      <protection locked="0"/>
    </xf>
    <xf numFmtId="0" fontId="11" fillId="3" borderId="10" xfId="11" applyFont="1" applyFill="1" applyBorder="1" applyAlignment="1" applyProtection="1">
      <alignment vertical="top"/>
      <protection locked="0"/>
    </xf>
    <xf numFmtId="167" fontId="12" fillId="0" borderId="0" xfId="11" applyNumberFormat="1" applyFont="1"/>
    <xf numFmtId="0" fontId="11" fillId="3" borderId="6" xfId="11" applyFont="1" applyFill="1" applyBorder="1" applyAlignment="1" applyProtection="1">
      <alignment vertical="top"/>
      <protection locked="0"/>
    </xf>
    <xf numFmtId="0" fontId="11" fillId="3" borderId="5" xfId="11" applyFont="1" applyFill="1" applyBorder="1" applyAlignment="1" applyProtection="1">
      <alignment vertical="top"/>
      <protection locked="0"/>
    </xf>
    <xf numFmtId="0" fontId="12" fillId="0" borderId="30" xfId="11" applyFont="1" applyBorder="1" applyAlignment="1">
      <alignment vertical="top" wrapText="1"/>
    </xf>
    <xf numFmtId="0" fontId="12" fillId="0" borderId="31" xfId="11" applyFont="1" applyBorder="1" applyAlignment="1">
      <alignment vertical="top" wrapText="1"/>
    </xf>
    <xf numFmtId="0" fontId="11" fillId="3" borderId="19" xfId="11" applyFont="1" applyFill="1" applyBorder="1" applyAlignment="1" applyProtection="1">
      <alignment vertical="top"/>
      <protection locked="0"/>
    </xf>
    <xf numFmtId="2" fontId="12" fillId="0" borderId="28" xfId="11" applyNumberFormat="1" applyFont="1" applyBorder="1" applyAlignment="1">
      <alignment horizontal="right" vertical="center"/>
    </xf>
    <xf numFmtId="2" fontId="12" fillId="0" borderId="0" xfId="11" applyNumberFormat="1" applyFont="1"/>
    <xf numFmtId="0" fontId="12" fillId="0" borderId="24" xfId="11" applyFont="1" applyBorder="1" applyAlignment="1" applyProtection="1">
      <alignment horizontal="left" vertical="top"/>
      <protection locked="0"/>
    </xf>
    <xf numFmtId="2" fontId="18" fillId="0" borderId="14" xfId="11" applyNumberFormat="1" applyFont="1" applyBorder="1" applyAlignment="1">
      <alignment horizontal="right" vertical="center"/>
    </xf>
    <xf numFmtId="0" fontId="18" fillId="0" borderId="24" xfId="11" applyFont="1" applyBorder="1" applyAlignment="1">
      <alignment vertical="center" wrapText="1"/>
    </xf>
    <xf numFmtId="0" fontId="11" fillId="3" borderId="26" xfId="11" applyFont="1" applyFill="1" applyBorder="1" applyAlignment="1" applyProtection="1">
      <alignment vertical="top"/>
      <protection locked="0"/>
    </xf>
    <xf numFmtId="0" fontId="11" fillId="3" borderId="21" xfId="11" applyFont="1" applyFill="1" applyBorder="1" applyAlignment="1" applyProtection="1">
      <alignment vertical="top"/>
      <protection locked="0"/>
    </xf>
    <xf numFmtId="0" fontId="11" fillId="3" borderId="0" xfId="11" applyFont="1" applyFill="1" applyAlignment="1" applyProtection="1">
      <alignment vertical="top"/>
      <protection locked="0"/>
    </xf>
    <xf numFmtId="0" fontId="12" fillId="0" borderId="24" xfId="11" applyFont="1" applyBorder="1" applyAlignment="1">
      <alignment vertical="top" wrapText="1"/>
    </xf>
    <xf numFmtId="2" fontId="11" fillId="3" borderId="10" xfId="11" applyNumberFormat="1" applyFont="1" applyFill="1" applyBorder="1" applyAlignment="1" applyProtection="1">
      <alignment vertical="top"/>
      <protection locked="0"/>
    </xf>
    <xf numFmtId="0" fontId="12" fillId="0" borderId="22" xfId="11" applyFont="1" applyBorder="1" applyAlignment="1">
      <alignment vertical="top" wrapText="1"/>
    </xf>
    <xf numFmtId="0" fontId="12" fillId="0" borderId="12" xfId="11" applyFont="1" applyBorder="1" applyAlignment="1">
      <alignment vertical="top" wrapText="1"/>
    </xf>
    <xf numFmtId="0" fontId="11" fillId="0" borderId="16" xfId="11" applyFont="1" applyBorder="1" applyAlignment="1">
      <alignment horizontal="center" vertical="top" wrapText="1"/>
    </xf>
    <xf numFmtId="0" fontId="11" fillId="0" borderId="34" xfId="11" applyFont="1" applyBorder="1" applyAlignment="1">
      <alignment horizontal="center" vertical="top" wrapText="1"/>
    </xf>
    <xf numFmtId="167" fontId="11" fillId="0" borderId="33" xfId="11" applyNumberFormat="1" applyFont="1" applyBorder="1" applyAlignment="1">
      <alignment horizontal="center" vertical="top" wrapText="1"/>
    </xf>
    <xf numFmtId="167" fontId="11" fillId="0" borderId="3" xfId="11" applyNumberFormat="1" applyFont="1" applyBorder="1" applyAlignment="1">
      <alignment horizontal="center" vertical="top" wrapText="1"/>
    </xf>
    <xf numFmtId="0" fontId="11" fillId="0" borderId="9" xfId="11" applyFont="1" applyBorder="1" applyAlignment="1">
      <alignment horizontal="center" vertical="center"/>
    </xf>
    <xf numFmtId="10" fontId="11" fillId="0" borderId="3" xfId="11" applyNumberFormat="1" applyFont="1" applyBorder="1" applyAlignment="1">
      <alignment horizontal="center" vertical="top"/>
    </xf>
    <xf numFmtId="10" fontId="11" fillId="0" borderId="19" xfId="11" applyNumberFormat="1" applyFont="1" applyBorder="1" applyAlignment="1">
      <alignment vertical="top"/>
    </xf>
    <xf numFmtId="10" fontId="11" fillId="0" borderId="0" xfId="11" applyNumberFormat="1" applyFont="1" applyAlignment="1">
      <alignment vertical="top"/>
    </xf>
    <xf numFmtId="2" fontId="12" fillId="3" borderId="6" xfId="11" applyNumberFormat="1" applyFont="1" applyFill="1" applyBorder="1" applyAlignment="1">
      <alignment vertical="top"/>
    </xf>
    <xf numFmtId="0" fontId="12" fillId="3" borderId="5" xfId="11" applyFont="1" applyFill="1" applyBorder="1" applyAlignment="1">
      <alignment vertical="top"/>
    </xf>
    <xf numFmtId="40" fontId="13" fillId="0" borderId="0" xfId="11" applyNumberFormat="1" applyFont="1" applyAlignment="1">
      <alignment vertical="top"/>
    </xf>
    <xf numFmtId="2" fontId="12" fillId="0" borderId="32" xfId="11" applyNumberFormat="1" applyFont="1" applyBorder="1" applyAlignment="1">
      <alignment vertical="top"/>
    </xf>
    <xf numFmtId="0" fontId="13" fillId="0" borderId="0" xfId="11" applyFont="1" applyAlignment="1">
      <alignment vertical="top"/>
    </xf>
    <xf numFmtId="0" fontId="12" fillId="0" borderId="0" xfId="11" applyFont="1" applyAlignment="1">
      <alignment vertical="center"/>
    </xf>
    <xf numFmtId="167" fontId="11" fillId="0" borderId="6" xfId="11" applyNumberFormat="1" applyFont="1" applyBorder="1" applyAlignment="1">
      <alignment horizontal="center" vertical="top" wrapText="1"/>
    </xf>
    <xf numFmtId="0" fontId="11" fillId="0" borderId="9" xfId="11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1" fillId="3" borderId="9" xfId="11" applyFont="1" applyFill="1" applyBorder="1" applyAlignment="1" applyProtection="1">
      <alignment vertical="top"/>
      <protection locked="0"/>
    </xf>
    <xf numFmtId="167" fontId="12" fillId="0" borderId="39" xfId="11" applyNumberFormat="1" applyFont="1" applyBorder="1" applyAlignment="1">
      <alignment vertical="top"/>
    </xf>
    <xf numFmtId="0" fontId="11" fillId="3" borderId="44" xfId="11" applyFont="1" applyFill="1" applyBorder="1" applyAlignment="1" applyProtection="1">
      <alignment vertical="top"/>
      <protection locked="0"/>
    </xf>
    <xf numFmtId="0" fontId="11" fillId="3" borderId="45" xfId="11" applyFont="1" applyFill="1" applyBorder="1" applyAlignment="1" applyProtection="1">
      <alignment vertical="top"/>
      <protection locked="0"/>
    </xf>
    <xf numFmtId="0" fontId="11" fillId="3" borderId="46" xfId="11" applyFont="1" applyFill="1" applyBorder="1" applyAlignment="1" applyProtection="1">
      <alignment vertical="top"/>
      <protection locked="0"/>
    </xf>
    <xf numFmtId="0" fontId="11" fillId="3" borderId="47" xfId="11" applyFont="1" applyFill="1" applyBorder="1" applyAlignment="1" applyProtection="1">
      <alignment vertical="top"/>
      <protection locked="0"/>
    </xf>
    <xf numFmtId="2" fontId="12" fillId="0" borderId="4" xfId="11" applyNumberFormat="1" applyFont="1" applyBorder="1" applyAlignment="1">
      <alignment vertical="top"/>
    </xf>
    <xf numFmtId="2" fontId="12" fillId="0" borderId="15" xfId="9" applyNumberFormat="1" applyFont="1" applyBorder="1" applyAlignment="1">
      <alignment vertical="top"/>
    </xf>
    <xf numFmtId="2" fontId="12" fillId="0" borderId="41" xfId="11" applyNumberFormat="1" applyFont="1" applyBorder="1" applyAlignment="1">
      <alignment vertical="top"/>
    </xf>
    <xf numFmtId="2" fontId="12" fillId="0" borderId="42" xfId="9" applyNumberFormat="1" applyFont="1" applyBorder="1" applyAlignment="1">
      <alignment vertical="top"/>
    </xf>
    <xf numFmtId="2" fontId="12" fillId="0" borderId="51" xfId="11" applyNumberFormat="1" applyFont="1" applyBorder="1" applyAlignment="1">
      <alignment vertical="top"/>
    </xf>
    <xf numFmtId="0" fontId="11" fillId="3" borderId="55" xfId="11" applyFont="1" applyFill="1" applyBorder="1" applyAlignment="1" applyProtection="1">
      <alignment vertical="top"/>
      <protection locked="0"/>
    </xf>
    <xf numFmtId="0" fontId="12" fillId="3" borderId="50" xfId="11" applyFont="1" applyFill="1" applyBorder="1" applyAlignment="1">
      <alignment vertical="top"/>
    </xf>
    <xf numFmtId="2" fontId="12" fillId="3" borderId="56" xfId="11" applyNumberFormat="1" applyFont="1" applyFill="1" applyBorder="1" applyAlignment="1">
      <alignment vertical="top"/>
    </xf>
    <xf numFmtId="165" fontId="12" fillId="0" borderId="58" xfId="8" applyNumberFormat="1" applyFont="1" applyFill="1" applyBorder="1" applyAlignment="1">
      <alignment vertical="top"/>
    </xf>
    <xf numFmtId="2" fontId="12" fillId="0" borderId="60" xfId="11" applyNumberFormat="1" applyFont="1" applyBorder="1" applyAlignment="1">
      <alignment vertical="top"/>
    </xf>
    <xf numFmtId="2" fontId="12" fillId="0" borderId="61" xfId="11" applyNumberFormat="1" applyFont="1" applyBorder="1" applyAlignment="1">
      <alignment vertical="top"/>
    </xf>
    <xf numFmtId="0" fontId="12" fillId="3" borderId="45" xfId="11" applyFont="1" applyFill="1" applyBorder="1" applyAlignment="1">
      <alignment vertical="top"/>
    </xf>
    <xf numFmtId="2" fontId="12" fillId="3" borderId="48" xfId="11" applyNumberFormat="1" applyFont="1" applyFill="1" applyBorder="1" applyAlignment="1">
      <alignment vertical="top"/>
    </xf>
    <xf numFmtId="167" fontId="12" fillId="0" borderId="62" xfId="11" applyNumberFormat="1" applyFont="1" applyBorder="1" applyAlignment="1">
      <alignment vertical="top"/>
    </xf>
    <xf numFmtId="2" fontId="12" fillId="0" borderId="4" xfId="11" applyNumberFormat="1" applyFont="1" applyBorder="1" applyAlignment="1">
      <alignment vertical="center"/>
    </xf>
    <xf numFmtId="2" fontId="12" fillId="0" borderId="15" xfId="9" applyNumberFormat="1" applyFont="1" applyBorder="1" applyAlignment="1">
      <alignment vertical="center"/>
    </xf>
    <xf numFmtId="167" fontId="12" fillId="0" borderId="12" xfId="11" applyNumberFormat="1" applyFont="1" applyBorder="1" applyAlignment="1">
      <alignment vertical="top"/>
    </xf>
    <xf numFmtId="165" fontId="12" fillId="0" borderId="64" xfId="8" applyNumberFormat="1" applyFont="1" applyFill="1" applyBorder="1" applyAlignment="1">
      <alignment vertical="top"/>
    </xf>
    <xf numFmtId="0" fontId="12" fillId="0" borderId="2" xfId="11" applyFont="1" applyBorder="1" applyAlignment="1" applyProtection="1">
      <alignment vertical="top"/>
      <protection locked="0"/>
    </xf>
    <xf numFmtId="2" fontId="12" fillId="0" borderId="19" xfId="11" applyNumberFormat="1" applyFont="1" applyBorder="1" applyAlignment="1" applyProtection="1">
      <alignment vertical="top"/>
      <protection locked="0"/>
    </xf>
    <xf numFmtId="0" fontId="12" fillId="0" borderId="23" xfId="5" applyFont="1" applyBorder="1" applyAlignment="1">
      <alignment vertical="top"/>
    </xf>
    <xf numFmtId="167" fontId="12" fillId="0" borderId="68" xfId="11" applyNumberFormat="1" applyFont="1" applyBorder="1" applyAlignment="1">
      <alignment vertical="top"/>
    </xf>
    <xf numFmtId="0" fontId="12" fillId="0" borderId="25" xfId="5" applyFont="1" applyBorder="1" applyAlignment="1">
      <alignment vertical="top"/>
    </xf>
    <xf numFmtId="0" fontId="12" fillId="3" borderId="10" xfId="11" applyFont="1" applyFill="1" applyBorder="1" applyAlignment="1">
      <alignment vertical="top"/>
    </xf>
    <xf numFmtId="2" fontId="12" fillId="3" borderId="8" xfId="11" applyNumberFormat="1" applyFont="1" applyFill="1" applyBorder="1" applyAlignment="1">
      <alignment vertical="top"/>
    </xf>
    <xf numFmtId="0" fontId="11" fillId="3" borderId="25" xfId="11" applyFont="1" applyFill="1" applyBorder="1" applyAlignment="1" applyProtection="1">
      <alignment vertical="top"/>
      <protection locked="0"/>
    </xf>
    <xf numFmtId="0" fontId="12" fillId="3" borderId="19" xfId="11" applyFont="1" applyFill="1" applyBorder="1" applyAlignment="1">
      <alignment vertical="top"/>
    </xf>
    <xf numFmtId="2" fontId="12" fillId="3" borderId="26" xfId="11" applyNumberFormat="1" applyFont="1" applyFill="1" applyBorder="1" applyAlignment="1">
      <alignment vertical="top"/>
    </xf>
    <xf numFmtId="2" fontId="12" fillId="0" borderId="37" xfId="11" applyNumberFormat="1" applyFont="1" applyBorder="1" applyAlignment="1">
      <alignment vertical="top"/>
    </xf>
    <xf numFmtId="165" fontId="12" fillId="0" borderId="37" xfId="6" applyNumberFormat="1" applyFont="1" applyBorder="1"/>
    <xf numFmtId="165" fontId="12" fillId="0" borderId="15" xfId="8" applyNumberFormat="1" applyFont="1" applyFill="1" applyBorder="1"/>
    <xf numFmtId="0" fontId="11" fillId="3" borderId="18" xfId="11" applyFont="1" applyFill="1" applyBorder="1" applyAlignment="1" applyProtection="1">
      <alignment vertical="top"/>
      <protection locked="0"/>
    </xf>
    <xf numFmtId="10" fontId="12" fillId="0" borderId="0" xfId="0" applyNumberFormat="1" applyFont="1"/>
    <xf numFmtId="167" fontId="12" fillId="0" borderId="70" xfId="11" applyNumberFormat="1" applyFont="1" applyBorder="1" applyAlignment="1">
      <alignment vertical="top"/>
    </xf>
    <xf numFmtId="167" fontId="12" fillId="0" borderId="72" xfId="11" applyNumberFormat="1" applyFont="1" applyBorder="1" applyAlignment="1">
      <alignment vertical="top"/>
    </xf>
    <xf numFmtId="167" fontId="12" fillId="0" borderId="74" xfId="11" applyNumberFormat="1" applyFont="1" applyBorder="1" applyAlignment="1">
      <alignment vertical="top"/>
    </xf>
    <xf numFmtId="0" fontId="11" fillId="3" borderId="75" xfId="11" applyFont="1" applyFill="1" applyBorder="1" applyAlignment="1" applyProtection="1">
      <alignment vertical="top"/>
      <protection locked="0"/>
    </xf>
    <xf numFmtId="167" fontId="12" fillId="0" borderId="70" xfId="11" applyNumberFormat="1" applyFont="1" applyBorder="1"/>
    <xf numFmtId="2" fontId="12" fillId="0" borderId="74" xfId="11" applyNumberFormat="1" applyFont="1" applyBorder="1" applyAlignment="1" applyProtection="1">
      <alignment vertical="top"/>
      <protection locked="0"/>
    </xf>
    <xf numFmtId="0" fontId="12" fillId="0" borderId="40" xfId="11" applyFont="1" applyBorder="1" applyAlignment="1">
      <alignment vertical="center" wrapText="1"/>
    </xf>
    <xf numFmtId="165" fontId="12" fillId="0" borderId="76" xfId="8" applyNumberFormat="1" applyFont="1" applyFill="1" applyBorder="1" applyAlignment="1">
      <alignment vertical="top"/>
    </xf>
    <xf numFmtId="165" fontId="12" fillId="0" borderId="77" xfId="8" applyNumberFormat="1" applyFont="1" applyFill="1" applyBorder="1" applyAlignment="1">
      <alignment vertical="top"/>
    </xf>
    <xf numFmtId="0" fontId="11" fillId="3" borderId="78" xfId="11" applyFont="1" applyFill="1" applyBorder="1" applyAlignment="1" applyProtection="1">
      <alignment vertical="top"/>
      <protection locked="0"/>
    </xf>
    <xf numFmtId="0" fontId="11" fillId="3" borderId="79" xfId="11" applyFont="1" applyFill="1" applyBorder="1" applyAlignment="1" applyProtection="1">
      <alignment vertical="top"/>
      <protection locked="0"/>
    </xf>
    <xf numFmtId="0" fontId="12" fillId="3" borderId="79" xfId="11" applyFont="1" applyFill="1" applyBorder="1" applyAlignment="1">
      <alignment vertical="top"/>
    </xf>
    <xf numFmtId="2" fontId="12" fillId="3" borderId="80" xfId="11" applyNumberFormat="1" applyFont="1" applyFill="1" applyBorder="1" applyAlignment="1">
      <alignment vertical="top"/>
    </xf>
    <xf numFmtId="167" fontId="12" fillId="0" borderId="38" xfId="11" applyNumberFormat="1" applyFont="1" applyBorder="1" applyAlignment="1">
      <alignment vertical="top"/>
    </xf>
    <xf numFmtId="167" fontId="12" fillId="0" borderId="82" xfId="11" applyNumberFormat="1" applyFont="1" applyBorder="1"/>
    <xf numFmtId="165" fontId="12" fillId="0" borderId="58" xfId="8" applyNumberFormat="1" applyFont="1" applyFill="1" applyBorder="1"/>
    <xf numFmtId="2" fontId="12" fillId="0" borderId="82" xfId="11" applyNumberFormat="1" applyFont="1" applyBorder="1" applyAlignment="1">
      <alignment vertical="top"/>
    </xf>
    <xf numFmtId="2" fontId="12" fillId="0" borderId="83" xfId="11" applyNumberFormat="1" applyFont="1" applyBorder="1" applyAlignment="1">
      <alignment vertical="top"/>
    </xf>
    <xf numFmtId="2" fontId="12" fillId="0" borderId="58" xfId="9" applyNumberFormat="1" applyFont="1" applyBorder="1" applyAlignment="1">
      <alignment vertical="top"/>
    </xf>
    <xf numFmtId="167" fontId="12" fillId="0" borderId="72" xfId="11" applyNumberFormat="1" applyFont="1" applyBorder="1"/>
    <xf numFmtId="167" fontId="12" fillId="0" borderId="73" xfId="11" applyNumberFormat="1" applyFont="1" applyBorder="1"/>
    <xf numFmtId="0" fontId="11" fillId="3" borderId="84" xfId="11" applyFont="1" applyFill="1" applyBorder="1" applyAlignment="1" applyProtection="1">
      <alignment vertical="top"/>
      <protection locked="0"/>
    </xf>
    <xf numFmtId="0" fontId="12" fillId="0" borderId="2" xfId="11" applyFont="1" applyBorder="1" applyAlignment="1">
      <alignment vertical="top" wrapText="1"/>
    </xf>
    <xf numFmtId="167" fontId="12" fillId="0" borderId="86" xfId="11" applyNumberFormat="1" applyFont="1" applyBorder="1" applyAlignment="1">
      <alignment vertical="top"/>
    </xf>
    <xf numFmtId="167" fontId="12" fillId="0" borderId="5" xfId="11" applyNumberFormat="1" applyFont="1" applyBorder="1" applyAlignment="1">
      <alignment vertical="top"/>
    </xf>
    <xf numFmtId="2" fontId="12" fillId="0" borderId="87" xfId="11" applyNumberFormat="1" applyFont="1" applyBorder="1" applyAlignment="1">
      <alignment vertical="top"/>
    </xf>
    <xf numFmtId="2" fontId="12" fillId="0" borderId="34" xfId="11" applyNumberFormat="1" applyFont="1" applyBorder="1" applyAlignment="1">
      <alignment vertical="top"/>
    </xf>
    <xf numFmtId="2" fontId="12" fillId="0" borderId="16" xfId="9" applyNumberFormat="1" applyFont="1" applyBorder="1" applyAlignment="1">
      <alignment vertical="top"/>
    </xf>
    <xf numFmtId="10" fontId="11" fillId="0" borderId="4" xfId="0" applyNumberFormat="1" applyFont="1" applyBorder="1" applyAlignment="1">
      <alignment vertical="top"/>
    </xf>
    <xf numFmtId="0" fontId="11" fillId="3" borderId="30" xfId="11" applyFont="1" applyFill="1" applyBorder="1" applyAlignment="1" applyProtection="1">
      <alignment vertical="top"/>
      <protection locked="0"/>
    </xf>
    <xf numFmtId="0" fontId="12" fillId="3" borderId="0" xfId="11" applyFont="1" applyFill="1" applyAlignment="1">
      <alignment vertical="top"/>
    </xf>
    <xf numFmtId="2" fontId="12" fillId="3" borderId="21" xfId="11" applyNumberFormat="1" applyFont="1" applyFill="1" applyBorder="1" applyAlignment="1">
      <alignment vertical="top"/>
    </xf>
    <xf numFmtId="167" fontId="12" fillId="0" borderId="85" xfId="11" applyNumberFormat="1" applyFont="1" applyBorder="1" applyAlignment="1">
      <alignment vertical="top"/>
    </xf>
    <xf numFmtId="0" fontId="13" fillId="0" borderId="23" xfId="11" applyFont="1" applyBorder="1" applyAlignment="1">
      <alignment vertical="top"/>
    </xf>
    <xf numFmtId="165" fontId="13" fillId="0" borderId="11" xfId="11" applyNumberFormat="1" applyFont="1" applyBorder="1" applyAlignment="1">
      <alignment vertical="top"/>
    </xf>
    <xf numFmtId="40" fontId="13" fillId="0" borderId="37" xfId="11" applyNumberFormat="1" applyFont="1" applyBorder="1" applyAlignment="1">
      <alignment vertical="top"/>
    </xf>
    <xf numFmtId="40" fontId="13" fillId="0" borderId="11" xfId="11" applyNumberFormat="1" applyFont="1" applyBorder="1" applyAlignment="1">
      <alignment vertical="top"/>
    </xf>
    <xf numFmtId="0" fontId="11" fillId="0" borderId="0" xfId="0" applyFont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40" fontId="11" fillId="0" borderId="3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11" fillId="0" borderId="3" xfId="1" applyFont="1" applyBorder="1" applyAlignment="1" applyProtection="1">
      <alignment horizontal="center" vertical="center"/>
      <protection locked="0"/>
    </xf>
    <xf numFmtId="167" fontId="12" fillId="0" borderId="89" xfId="11" applyNumberFormat="1" applyFont="1" applyBorder="1" applyAlignment="1">
      <alignment vertical="top"/>
    </xf>
    <xf numFmtId="167" fontId="12" fillId="0" borderId="0" xfId="11" applyNumberFormat="1" applyFont="1" applyAlignment="1">
      <alignment vertical="top"/>
    </xf>
    <xf numFmtId="43" fontId="12" fillId="0" borderId="4" xfId="11" applyNumberFormat="1" applyFont="1" applyBorder="1" applyAlignment="1">
      <alignment vertical="top"/>
    </xf>
    <xf numFmtId="0" fontId="12" fillId="0" borderId="24" xfId="11" applyFont="1" applyBorder="1" applyAlignment="1">
      <alignment horizontal="left" vertical="top"/>
    </xf>
    <xf numFmtId="0" fontId="12" fillId="0" borderId="4" xfId="1" applyFont="1" applyBorder="1" applyAlignment="1" applyProtection="1">
      <alignment horizontal="left"/>
      <protection locked="0"/>
    </xf>
    <xf numFmtId="0" fontId="11" fillId="0" borderId="3" xfId="0" applyFont="1" applyBorder="1"/>
    <xf numFmtId="167" fontId="11" fillId="0" borderId="25" xfId="0" applyNumberFormat="1" applyFont="1" applyBorder="1" applyAlignment="1">
      <alignment horizontal="center" vertical="top" wrapText="1"/>
    </xf>
    <xf numFmtId="167" fontId="11" fillId="0" borderId="29" xfId="0" applyNumberFormat="1" applyFont="1" applyBorder="1" applyAlignment="1">
      <alignment horizontal="center" vertical="top" wrapText="1"/>
    </xf>
    <xf numFmtId="167" fontId="11" fillId="0" borderId="17" xfId="0" applyNumberFormat="1" applyFont="1" applyBorder="1" applyAlignment="1">
      <alignment horizontal="center" vertical="top" wrapText="1"/>
    </xf>
    <xf numFmtId="167" fontId="11" fillId="0" borderId="88" xfId="0" applyNumberFormat="1" applyFont="1" applyBorder="1" applyAlignment="1">
      <alignment horizontal="center" vertical="top" wrapText="1"/>
    </xf>
    <xf numFmtId="0" fontId="11" fillId="0" borderId="90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10" fontId="11" fillId="0" borderId="2" xfId="0" applyNumberFormat="1" applyFont="1" applyBorder="1" applyAlignment="1">
      <alignment horizontal="center" vertical="top"/>
    </xf>
    <xf numFmtId="0" fontId="0" fillId="0" borderId="0" xfId="0" applyAlignment="1">
      <alignment vertical="center"/>
    </xf>
    <xf numFmtId="0" fontId="12" fillId="0" borderId="91" xfId="0" applyFont="1" applyBorder="1" applyAlignment="1" applyProtection="1">
      <alignment horizontal="left" vertical="top"/>
      <protection locked="0"/>
    </xf>
    <xf numFmtId="10" fontId="11" fillId="0" borderId="92" xfId="0" applyNumberFormat="1" applyFont="1" applyBorder="1" applyAlignment="1">
      <alignment vertical="top"/>
    </xf>
    <xf numFmtId="0" fontId="12" fillId="0" borderId="94" xfId="0" applyFont="1" applyBorder="1" applyAlignment="1" applyProtection="1">
      <alignment horizontal="left"/>
      <protection locked="0"/>
    </xf>
    <xf numFmtId="167" fontId="12" fillId="0" borderId="92" xfId="11" applyNumberFormat="1" applyFont="1" applyBorder="1" applyAlignment="1">
      <alignment vertical="top"/>
    </xf>
    <xf numFmtId="2" fontId="12" fillId="0" borderId="93" xfId="11" applyNumberFormat="1" applyFont="1" applyBorder="1" applyAlignment="1">
      <alignment vertical="top"/>
    </xf>
    <xf numFmtId="167" fontId="12" fillId="0" borderId="93" xfId="11" applyNumberFormat="1" applyFont="1" applyBorder="1"/>
    <xf numFmtId="43" fontId="18" fillId="0" borderId="82" xfId="0" applyNumberFormat="1" applyFont="1" applyBorder="1"/>
    <xf numFmtId="2" fontId="12" fillId="0" borderId="97" xfId="9" applyNumberFormat="1" applyFont="1" applyBorder="1" applyAlignment="1">
      <alignment vertical="top"/>
    </xf>
    <xf numFmtId="167" fontId="12" fillId="0" borderId="95" xfId="11" applyNumberFormat="1" applyFont="1" applyBorder="1" applyAlignment="1">
      <alignment vertical="top"/>
    </xf>
    <xf numFmtId="167" fontId="12" fillId="0" borderId="95" xfId="11" applyNumberFormat="1" applyFont="1" applyBorder="1"/>
    <xf numFmtId="0" fontId="12" fillId="0" borderId="96" xfId="11" applyFont="1" applyBorder="1" applyAlignment="1">
      <alignment vertical="center" wrapText="1"/>
    </xf>
    <xf numFmtId="2" fontId="12" fillId="0" borderId="98" xfId="11" applyNumberFormat="1" applyFont="1" applyBorder="1" applyAlignment="1">
      <alignment horizontal="right" vertical="center"/>
    </xf>
    <xf numFmtId="2" fontId="12" fillId="0" borderId="24" xfId="11" applyNumberFormat="1" applyFont="1" applyBorder="1" applyAlignment="1">
      <alignment horizontal="right" vertical="center"/>
    </xf>
    <xf numFmtId="2" fontId="12" fillId="0" borderId="37" xfId="11" applyNumberFormat="1" applyFont="1" applyBorder="1" applyAlignment="1">
      <alignment vertical="center"/>
    </xf>
    <xf numFmtId="2" fontId="12" fillId="0" borderId="11" xfId="9" applyNumberFormat="1" applyFont="1" applyFill="1" applyBorder="1" applyAlignment="1">
      <alignment vertical="center"/>
    </xf>
    <xf numFmtId="167" fontId="12" fillId="0" borderId="27" xfId="11" applyNumberFormat="1" applyFont="1" applyBorder="1" applyAlignment="1">
      <alignment vertical="top"/>
    </xf>
    <xf numFmtId="165" fontId="12" fillId="0" borderId="81" xfId="8" applyNumberFormat="1" applyFont="1" applyFill="1" applyBorder="1" applyAlignment="1">
      <alignment vertical="top"/>
    </xf>
    <xf numFmtId="167" fontId="12" fillId="0" borderId="28" xfId="11" applyNumberFormat="1" applyFont="1" applyBorder="1" applyAlignment="1">
      <alignment vertical="top"/>
    </xf>
    <xf numFmtId="167" fontId="12" fillId="0" borderId="29" xfId="11" applyNumberFormat="1" applyFont="1" applyBorder="1" applyAlignment="1">
      <alignment vertical="top"/>
    </xf>
    <xf numFmtId="165" fontId="12" fillId="0" borderId="26" xfId="8" applyNumberFormat="1" applyFont="1" applyFill="1" applyBorder="1" applyAlignment="1">
      <alignment vertical="top"/>
    </xf>
    <xf numFmtId="167" fontId="12" fillId="0" borderId="14" xfId="11" applyNumberFormat="1" applyFont="1" applyBorder="1" applyAlignment="1">
      <alignment vertical="top"/>
    </xf>
    <xf numFmtId="10" fontId="11" fillId="0" borderId="92" xfId="0" applyNumberFormat="1" applyFont="1" applyBorder="1" applyAlignment="1">
      <alignment vertical="center"/>
    </xf>
    <xf numFmtId="10" fontId="11" fillId="0" borderId="4" xfId="0" applyNumberFormat="1" applyFont="1" applyBorder="1" applyAlignment="1">
      <alignment horizontal="center" vertical="center"/>
    </xf>
    <xf numFmtId="167" fontId="12" fillId="0" borderId="4" xfId="0" applyNumberFormat="1" applyFont="1" applyBorder="1" applyAlignment="1">
      <alignment vertical="center"/>
    </xf>
    <xf numFmtId="165" fontId="12" fillId="0" borderId="4" xfId="8" applyNumberFormat="1" applyFont="1" applyFill="1" applyBorder="1" applyAlignment="1">
      <alignment vertical="center"/>
    </xf>
    <xf numFmtId="2" fontId="12" fillId="0" borderId="93" xfId="0" applyNumberFormat="1" applyFont="1" applyBorder="1" applyAlignment="1">
      <alignment vertical="center"/>
    </xf>
    <xf numFmtId="0" fontId="15" fillId="0" borderId="27" xfId="1" applyFont="1" applyBorder="1" applyAlignment="1" applyProtection="1">
      <alignment horizontal="left"/>
      <protection locked="0"/>
    </xf>
    <xf numFmtId="165" fontId="12" fillId="0" borderId="20" xfId="8" applyNumberFormat="1" applyFont="1" applyFill="1" applyBorder="1" applyAlignment="1">
      <alignment horizontal="right" vertical="center"/>
    </xf>
    <xf numFmtId="165" fontId="12" fillId="0" borderId="20" xfId="8" applyNumberFormat="1" applyFont="1" applyFill="1" applyBorder="1" applyAlignment="1">
      <alignment vertical="center"/>
    </xf>
    <xf numFmtId="0" fontId="19" fillId="0" borderId="24" xfId="11" applyFont="1" applyBorder="1" applyAlignment="1">
      <alignment vertical="top" wrapText="1"/>
    </xf>
    <xf numFmtId="167" fontId="12" fillId="0" borderId="37" xfId="11" applyNumberFormat="1" applyFont="1" applyBorder="1" applyAlignment="1">
      <alignment horizontal="right" vertical="center"/>
    </xf>
    <xf numFmtId="10" fontId="11" fillId="0" borderId="0" xfId="11" applyNumberFormat="1" applyFont="1" applyAlignment="1">
      <alignment vertical="center"/>
    </xf>
    <xf numFmtId="44" fontId="12" fillId="0" borderId="0" xfId="11" applyNumberFormat="1" applyFont="1" applyAlignment="1">
      <alignment vertical="center"/>
    </xf>
    <xf numFmtId="10" fontId="11" fillId="0" borderId="3" xfId="11" applyNumberFormat="1" applyFont="1" applyBorder="1" applyAlignment="1">
      <alignment horizontal="center" vertical="center"/>
    </xf>
    <xf numFmtId="167" fontId="11" fillId="0" borderId="3" xfId="11" applyNumberFormat="1" applyFont="1" applyBorder="1" applyAlignment="1">
      <alignment horizontal="center" vertical="center" wrapText="1"/>
    </xf>
    <xf numFmtId="167" fontId="11" fillId="0" borderId="33" xfId="11" applyNumberFormat="1" applyFont="1" applyBorder="1" applyAlignment="1">
      <alignment horizontal="center" vertical="center" wrapText="1"/>
    </xf>
    <xf numFmtId="167" fontId="11" fillId="0" borderId="16" xfId="11" applyNumberFormat="1" applyFont="1" applyBorder="1" applyAlignment="1">
      <alignment horizontal="center" vertical="center" wrapText="1"/>
    </xf>
    <xf numFmtId="0" fontId="11" fillId="0" borderId="34" xfId="11" applyFont="1" applyBorder="1" applyAlignment="1">
      <alignment horizontal="center" vertical="center" wrapText="1"/>
    </xf>
    <xf numFmtId="0" fontId="11" fillId="0" borderId="16" xfId="11" applyFont="1" applyBorder="1" applyAlignment="1">
      <alignment horizontal="center" vertical="center" wrapText="1"/>
    </xf>
    <xf numFmtId="0" fontId="11" fillId="3" borderId="19" xfId="11" applyFont="1" applyFill="1" applyBorder="1" applyAlignment="1" applyProtection="1">
      <alignment vertical="center"/>
      <protection locked="0"/>
    </xf>
    <xf numFmtId="0" fontId="11" fillId="3" borderId="26" xfId="11" applyFont="1" applyFill="1" applyBorder="1" applyAlignment="1" applyProtection="1">
      <alignment vertical="center"/>
      <protection locked="0"/>
    </xf>
    <xf numFmtId="44" fontId="12" fillId="3" borderId="19" xfId="11" applyNumberFormat="1" applyFont="1" applyFill="1" applyBorder="1" applyAlignment="1">
      <alignment vertical="center"/>
    </xf>
    <xf numFmtId="0" fontId="12" fillId="3" borderId="26" xfId="11" applyFont="1" applyFill="1" applyBorder="1" applyAlignment="1">
      <alignment vertical="center"/>
    </xf>
    <xf numFmtId="2" fontId="12" fillId="0" borderId="14" xfId="11" applyNumberFormat="1" applyFont="1" applyBorder="1" applyAlignment="1">
      <alignment horizontal="right" vertical="center"/>
    </xf>
    <xf numFmtId="167" fontId="12" fillId="0" borderId="92" xfId="11" applyNumberFormat="1" applyFont="1" applyBorder="1" applyAlignment="1">
      <alignment vertical="center"/>
    </xf>
    <xf numFmtId="165" fontId="12" fillId="0" borderId="11" xfId="8" applyNumberFormat="1" applyFont="1" applyFill="1" applyBorder="1" applyAlignment="1">
      <alignment vertical="center"/>
    </xf>
    <xf numFmtId="2" fontId="12" fillId="0" borderId="27" xfId="11" applyNumberFormat="1" applyFont="1" applyBorder="1" applyAlignment="1">
      <alignment vertical="center"/>
    </xf>
    <xf numFmtId="2" fontId="12" fillId="0" borderId="11" xfId="9" applyNumberFormat="1" applyFont="1" applyBorder="1" applyAlignment="1">
      <alignment vertical="center"/>
    </xf>
    <xf numFmtId="2" fontId="12" fillId="0" borderId="28" xfId="11" applyNumberFormat="1" applyFont="1" applyBorder="1" applyAlignment="1">
      <alignment vertical="center"/>
    </xf>
    <xf numFmtId="165" fontId="12" fillId="0" borderId="17" xfId="8" applyNumberFormat="1" applyFont="1" applyFill="1" applyBorder="1" applyAlignment="1">
      <alignment vertical="center"/>
    </xf>
    <xf numFmtId="2" fontId="11" fillId="3" borderId="5" xfId="11" applyNumberFormat="1" applyFont="1" applyFill="1" applyBorder="1" applyAlignment="1" applyProtection="1">
      <alignment vertical="center"/>
      <protection locked="0"/>
    </xf>
    <xf numFmtId="0" fontId="11" fillId="3" borderId="5" xfId="11" applyFont="1" applyFill="1" applyBorder="1" applyAlignment="1" applyProtection="1">
      <alignment vertical="center"/>
      <protection locked="0"/>
    </xf>
    <xf numFmtId="0" fontId="11" fillId="3" borderId="6" xfId="11" applyFont="1" applyFill="1" applyBorder="1" applyAlignment="1" applyProtection="1">
      <alignment vertical="center"/>
      <protection locked="0"/>
    </xf>
    <xf numFmtId="0" fontId="11" fillId="3" borderId="2" xfId="11" applyFont="1" applyFill="1" applyBorder="1" applyAlignment="1" applyProtection="1">
      <alignment vertical="center"/>
      <protection locked="0"/>
    </xf>
    <xf numFmtId="44" fontId="12" fillId="3" borderId="5" xfId="11" applyNumberFormat="1" applyFont="1" applyFill="1" applyBorder="1" applyAlignment="1">
      <alignment vertical="center"/>
    </xf>
    <xf numFmtId="0" fontId="12" fillId="3" borderId="6" xfId="11" applyFont="1" applyFill="1" applyBorder="1" applyAlignment="1">
      <alignment vertical="center"/>
    </xf>
    <xf numFmtId="165" fontId="12" fillId="0" borderId="69" xfId="8" applyNumberFormat="1" applyFont="1" applyFill="1" applyBorder="1" applyAlignment="1">
      <alignment vertical="center"/>
    </xf>
    <xf numFmtId="2" fontId="12" fillId="0" borderId="12" xfId="11" applyNumberFormat="1" applyFont="1" applyBorder="1" applyAlignment="1">
      <alignment horizontal="right" vertical="center"/>
    </xf>
    <xf numFmtId="167" fontId="12" fillId="0" borderId="68" xfId="11" applyNumberFormat="1" applyFont="1" applyBorder="1" applyAlignment="1">
      <alignment vertical="center"/>
    </xf>
    <xf numFmtId="2" fontId="12" fillId="0" borderId="29" xfId="11" applyNumberFormat="1" applyFont="1" applyBorder="1" applyAlignment="1">
      <alignment vertical="center"/>
    </xf>
    <xf numFmtId="2" fontId="12" fillId="0" borderId="95" xfId="11" applyNumberFormat="1" applyFont="1" applyBorder="1" applyAlignment="1">
      <alignment horizontal="right" vertical="center"/>
    </xf>
    <xf numFmtId="2" fontId="11" fillId="3" borderId="71" xfId="11" applyNumberFormat="1" applyFont="1" applyFill="1" applyBorder="1" applyAlignment="1" applyProtection="1">
      <alignment vertical="center"/>
      <protection locked="0"/>
    </xf>
    <xf numFmtId="0" fontId="11" fillId="3" borderId="45" xfId="11" applyFont="1" applyFill="1" applyBorder="1" applyAlignment="1" applyProtection="1">
      <alignment vertical="center"/>
      <protection locked="0"/>
    </xf>
    <xf numFmtId="0" fontId="11" fillId="3" borderId="48" xfId="11" applyFont="1" applyFill="1" applyBorder="1" applyAlignment="1" applyProtection="1">
      <alignment vertical="center"/>
      <protection locked="0"/>
    </xf>
    <xf numFmtId="2" fontId="12" fillId="0" borderId="70" xfId="11" applyNumberFormat="1" applyFont="1" applyBorder="1" applyAlignment="1">
      <alignment horizontal="right" vertical="center"/>
    </xf>
    <xf numFmtId="167" fontId="12" fillId="0" borderId="93" xfId="11" applyNumberFormat="1" applyFont="1" applyBorder="1" applyAlignment="1">
      <alignment vertical="center"/>
    </xf>
    <xf numFmtId="2" fontId="12" fillId="0" borderId="93" xfId="11" applyNumberFormat="1" applyFont="1" applyBorder="1" applyAlignment="1">
      <alignment vertical="center"/>
    </xf>
    <xf numFmtId="2" fontId="12" fillId="0" borderId="82" xfId="11" applyNumberFormat="1" applyFont="1" applyBorder="1" applyAlignment="1">
      <alignment vertical="center"/>
    </xf>
    <xf numFmtId="2" fontId="11" fillId="3" borderId="100" xfId="11" applyNumberFormat="1" applyFont="1" applyFill="1" applyBorder="1" applyAlignment="1" applyProtection="1">
      <alignment vertical="center"/>
      <protection locked="0"/>
    </xf>
    <xf numFmtId="0" fontId="11" fillId="3" borderId="101" xfId="11" applyFont="1" applyFill="1" applyBorder="1" applyAlignment="1" applyProtection="1">
      <alignment vertical="center"/>
      <protection locked="0"/>
    </xf>
    <xf numFmtId="2" fontId="12" fillId="0" borderId="14" xfId="11" applyNumberFormat="1" applyFont="1" applyBorder="1" applyAlignment="1" applyProtection="1">
      <alignment horizontal="right" vertical="center"/>
      <protection locked="0"/>
    </xf>
    <xf numFmtId="167" fontId="12" fillId="0" borderId="23" xfId="11" applyNumberFormat="1" applyFont="1" applyBorder="1" applyAlignment="1">
      <alignment vertical="center"/>
    </xf>
    <xf numFmtId="2" fontId="11" fillId="3" borderId="19" xfId="11" applyNumberFormat="1" applyFont="1" applyFill="1" applyBorder="1" applyAlignment="1" applyProtection="1">
      <alignment vertical="center"/>
      <protection locked="0"/>
    </xf>
    <xf numFmtId="165" fontId="12" fillId="0" borderId="58" xfId="8" applyNumberFormat="1" applyFont="1" applyFill="1" applyBorder="1" applyAlignment="1">
      <alignment vertical="center"/>
    </xf>
    <xf numFmtId="2" fontId="12" fillId="0" borderId="32" xfId="11" applyNumberFormat="1" applyFont="1" applyBorder="1" applyAlignment="1">
      <alignment vertical="center"/>
    </xf>
    <xf numFmtId="165" fontId="12" fillId="0" borderId="81" xfId="8" applyNumberFormat="1" applyFont="1" applyFill="1" applyBorder="1" applyAlignment="1">
      <alignment vertical="center"/>
    </xf>
    <xf numFmtId="167" fontId="12" fillId="0" borderId="63" xfId="11" applyNumberFormat="1" applyFont="1" applyBorder="1" applyAlignment="1">
      <alignment vertical="center"/>
    </xf>
    <xf numFmtId="165" fontId="12" fillId="0" borderId="20" xfId="8" applyNumberFormat="1" applyFont="1" applyBorder="1" applyAlignment="1">
      <alignment vertical="center"/>
    </xf>
    <xf numFmtId="2" fontId="12" fillId="0" borderId="92" xfId="11" applyNumberFormat="1" applyFont="1" applyBorder="1" applyAlignment="1">
      <alignment vertical="center"/>
    </xf>
    <xf numFmtId="2" fontId="12" fillId="0" borderId="38" xfId="11" applyNumberFormat="1" applyFont="1" applyBorder="1" applyAlignment="1">
      <alignment vertical="center"/>
    </xf>
    <xf numFmtId="165" fontId="12" fillId="0" borderId="57" xfId="8" applyNumberFormat="1" applyFont="1" applyBorder="1" applyAlignment="1">
      <alignment vertical="center"/>
    </xf>
    <xf numFmtId="2" fontId="11" fillId="3" borderId="0" xfId="11" applyNumberFormat="1" applyFont="1" applyFill="1" applyAlignment="1" applyProtection="1">
      <alignment vertical="center"/>
      <protection locked="0"/>
    </xf>
    <xf numFmtId="2" fontId="12" fillId="0" borderId="13" xfId="11" applyNumberFormat="1" applyFont="1" applyBorder="1" applyAlignment="1">
      <alignment horizontal="right" vertical="center"/>
    </xf>
    <xf numFmtId="0" fontId="11" fillId="3" borderId="10" xfId="11" applyFont="1" applyFill="1" applyBorder="1" applyAlignment="1" applyProtection="1">
      <alignment vertical="center"/>
      <protection locked="0"/>
    </xf>
    <xf numFmtId="0" fontId="11" fillId="3" borderId="8" xfId="11" applyFont="1" applyFill="1" applyBorder="1" applyAlignment="1" applyProtection="1">
      <alignment vertical="center"/>
      <protection locked="0"/>
    </xf>
    <xf numFmtId="2" fontId="11" fillId="3" borderId="44" xfId="11" applyNumberFormat="1" applyFont="1" applyFill="1" applyBorder="1" applyAlignment="1" applyProtection="1">
      <alignment vertical="center"/>
      <protection locked="0"/>
    </xf>
    <xf numFmtId="167" fontId="12" fillId="0" borderId="92" xfId="11" applyNumberFormat="1" applyFont="1" applyBorder="1" applyAlignment="1">
      <alignment horizontal="right" vertical="center"/>
    </xf>
    <xf numFmtId="165" fontId="12" fillId="0" borderId="16" xfId="8" applyNumberFormat="1" applyFont="1" applyFill="1" applyBorder="1" applyAlignment="1">
      <alignment vertical="center"/>
    </xf>
    <xf numFmtId="167" fontId="12" fillId="0" borderId="27" xfId="11" applyNumberFormat="1" applyFont="1" applyBorder="1" applyAlignment="1">
      <alignment vertical="center"/>
    </xf>
    <xf numFmtId="167" fontId="12" fillId="0" borderId="24" xfId="11" applyNumberFormat="1" applyFont="1" applyBorder="1" applyAlignment="1">
      <alignment vertical="center"/>
    </xf>
    <xf numFmtId="0" fontId="11" fillId="3" borderId="0" xfId="11" applyFont="1" applyFill="1" applyAlignment="1" applyProtection="1">
      <alignment vertical="center"/>
      <protection locked="0"/>
    </xf>
    <xf numFmtId="0" fontId="11" fillId="3" borderId="21" xfId="11" applyFont="1" applyFill="1" applyBorder="1" applyAlignment="1" applyProtection="1">
      <alignment vertical="center"/>
      <protection locked="0"/>
    </xf>
    <xf numFmtId="0" fontId="11" fillId="3" borderId="9" xfId="11" applyFont="1" applyFill="1" applyBorder="1" applyAlignment="1" applyProtection="1">
      <alignment vertical="center"/>
      <protection locked="0"/>
    </xf>
    <xf numFmtId="44" fontId="12" fillId="3" borderId="10" xfId="11" applyNumberFormat="1" applyFont="1" applyFill="1" applyBorder="1" applyAlignment="1">
      <alignment vertical="center"/>
    </xf>
    <xf numFmtId="0" fontId="12" fillId="3" borderId="8" xfId="11" applyFont="1" applyFill="1" applyBorder="1" applyAlignment="1">
      <alignment vertical="center"/>
    </xf>
    <xf numFmtId="165" fontId="12" fillId="0" borderId="0" xfId="8" applyNumberFormat="1" applyFont="1" applyAlignment="1">
      <alignment vertical="center"/>
    </xf>
    <xf numFmtId="0" fontId="15" fillId="0" borderId="24" xfId="1" applyFont="1" applyBorder="1" applyAlignment="1" applyProtection="1">
      <alignment horizontal="left" indent="1"/>
      <protection locked="0"/>
    </xf>
    <xf numFmtId="167" fontId="12" fillId="0" borderId="28" xfId="11" applyNumberFormat="1" applyFont="1" applyBorder="1" applyAlignment="1">
      <alignment vertical="center"/>
    </xf>
    <xf numFmtId="2" fontId="12" fillId="0" borderId="102" xfId="11" applyNumberFormat="1" applyFont="1" applyBorder="1" applyAlignment="1">
      <alignment horizontal="right" vertical="center"/>
    </xf>
    <xf numFmtId="0" fontId="12" fillId="0" borderId="102" xfId="11" applyFont="1" applyBorder="1" applyAlignment="1">
      <alignment vertical="top" wrapText="1"/>
    </xf>
    <xf numFmtId="167" fontId="12" fillId="0" borderId="105" xfId="11" applyNumberFormat="1" applyFont="1" applyBorder="1" applyAlignment="1">
      <alignment vertical="top"/>
    </xf>
    <xf numFmtId="2" fontId="12" fillId="0" borderId="104" xfId="11" applyNumberFormat="1" applyFont="1" applyBorder="1" applyAlignment="1">
      <alignment vertical="top"/>
    </xf>
    <xf numFmtId="167" fontId="12" fillId="0" borderId="102" xfId="11" applyNumberFormat="1" applyFont="1" applyBorder="1" applyAlignment="1">
      <alignment vertical="top"/>
    </xf>
    <xf numFmtId="167" fontId="12" fillId="0" borderId="103" xfId="11" applyNumberFormat="1" applyFont="1" applyBorder="1" applyAlignment="1">
      <alignment vertical="top"/>
    </xf>
    <xf numFmtId="2" fontId="11" fillId="3" borderId="10" xfId="11" applyNumberFormat="1" applyFont="1" applyFill="1" applyBorder="1" applyAlignment="1" applyProtection="1">
      <alignment vertical="center"/>
      <protection locked="0"/>
    </xf>
    <xf numFmtId="167" fontId="12" fillId="0" borderId="38" xfId="11" applyNumberFormat="1" applyFont="1" applyBorder="1" applyAlignment="1">
      <alignment vertical="center"/>
    </xf>
    <xf numFmtId="2" fontId="11" fillId="3" borderId="45" xfId="11" applyNumberFormat="1" applyFont="1" applyFill="1" applyBorder="1" applyAlignment="1" applyProtection="1">
      <alignment vertical="center"/>
      <protection locked="0"/>
    </xf>
    <xf numFmtId="0" fontId="11" fillId="3" borderId="46" xfId="11" applyFont="1" applyFill="1" applyBorder="1" applyAlignment="1" applyProtection="1">
      <alignment vertical="center"/>
      <protection locked="0"/>
    </xf>
    <xf numFmtId="0" fontId="11" fillId="3" borderId="47" xfId="11" applyFont="1" applyFill="1" applyBorder="1" applyAlignment="1" applyProtection="1">
      <alignment vertical="center"/>
      <protection locked="0"/>
    </xf>
    <xf numFmtId="44" fontId="12" fillId="3" borderId="45" xfId="11" applyNumberFormat="1" applyFont="1" applyFill="1" applyBorder="1" applyAlignment="1">
      <alignment vertical="center"/>
    </xf>
    <xf numFmtId="0" fontId="12" fillId="3" borderId="48" xfId="11" applyFont="1" applyFill="1" applyBorder="1" applyAlignment="1">
      <alignment vertical="center"/>
    </xf>
    <xf numFmtId="167" fontId="12" fillId="0" borderId="106" xfId="11" applyNumberFormat="1" applyFont="1" applyBorder="1" applyAlignment="1">
      <alignment vertical="center"/>
    </xf>
    <xf numFmtId="2" fontId="12" fillId="0" borderId="106" xfId="11" applyNumberFormat="1" applyFont="1" applyBorder="1" applyAlignment="1">
      <alignment vertical="center"/>
    </xf>
    <xf numFmtId="2" fontId="12" fillId="0" borderId="20" xfId="9" applyNumberFormat="1" applyFont="1" applyBorder="1" applyAlignment="1">
      <alignment horizontal="right" vertical="center"/>
    </xf>
    <xf numFmtId="167" fontId="12" fillId="0" borderId="49" xfId="11" applyNumberFormat="1" applyFont="1" applyBorder="1" applyAlignment="1">
      <alignment vertical="center"/>
    </xf>
    <xf numFmtId="165" fontId="12" fillId="0" borderId="21" xfId="8" applyNumberFormat="1" applyFont="1" applyBorder="1" applyAlignment="1">
      <alignment vertical="center"/>
    </xf>
    <xf numFmtId="2" fontId="12" fillId="0" borderId="49" xfId="11" applyNumberFormat="1" applyFont="1" applyBorder="1" applyAlignment="1">
      <alignment vertical="center"/>
    </xf>
    <xf numFmtId="0" fontId="12" fillId="0" borderId="14" xfId="11" applyFont="1" applyBorder="1" applyAlignment="1">
      <alignment vertical="top" wrapText="1"/>
    </xf>
    <xf numFmtId="167" fontId="12" fillId="0" borderId="107" xfId="11" applyNumberFormat="1" applyFont="1" applyBorder="1" applyAlignment="1">
      <alignment vertical="top"/>
    </xf>
    <xf numFmtId="2" fontId="12" fillId="0" borderId="11" xfId="9" applyNumberFormat="1" applyFont="1" applyBorder="1" applyAlignment="1">
      <alignment vertical="top"/>
    </xf>
    <xf numFmtId="0" fontId="13" fillId="0" borderId="12" xfId="11" applyFont="1" applyBorder="1" applyAlignment="1">
      <alignment vertical="top" wrapText="1"/>
    </xf>
    <xf numFmtId="0" fontId="13" fillId="0" borderId="102" xfId="11" applyFont="1" applyBorder="1" applyAlignment="1">
      <alignment vertical="top" wrapText="1"/>
    </xf>
    <xf numFmtId="43" fontId="15" fillId="0" borderId="35" xfId="7" applyFont="1" applyFill="1" applyBorder="1"/>
    <xf numFmtId="43" fontId="15" fillId="0" borderId="4" xfId="7" applyFont="1" applyFill="1" applyBorder="1"/>
    <xf numFmtId="43" fontId="15" fillId="0" borderId="0" xfId="7" applyFont="1" applyFill="1"/>
    <xf numFmtId="43" fontId="15" fillId="0" borderId="37" xfId="7" applyFont="1" applyFill="1" applyBorder="1"/>
    <xf numFmtId="43" fontId="12" fillId="0" borderId="38" xfId="0" applyNumberFormat="1" applyFont="1" applyBorder="1"/>
    <xf numFmtId="165" fontId="12" fillId="0" borderId="38" xfId="0" applyNumberFormat="1" applyFont="1" applyBorder="1"/>
    <xf numFmtId="0" fontId="12" fillId="0" borderId="4" xfId="11" applyFont="1" applyBorder="1" applyAlignment="1">
      <alignment vertical="top" wrapText="1"/>
    </xf>
    <xf numFmtId="2" fontId="12" fillId="0" borderId="4" xfId="11" applyNumberFormat="1" applyFont="1" applyBorder="1" applyAlignment="1">
      <alignment horizontal="right" vertical="center"/>
    </xf>
    <xf numFmtId="167" fontId="12" fillId="0" borderId="4" xfId="11" applyNumberFormat="1" applyFont="1" applyBorder="1" applyAlignment="1">
      <alignment vertical="center"/>
    </xf>
    <xf numFmtId="2" fontId="12" fillId="0" borderId="4" xfId="9" applyNumberFormat="1" applyFont="1" applyBorder="1" applyAlignment="1">
      <alignment vertical="center"/>
    </xf>
    <xf numFmtId="43" fontId="12" fillId="0" borderId="108" xfId="0" applyNumberFormat="1" applyFont="1" applyBorder="1"/>
    <xf numFmtId="2" fontId="18" fillId="0" borderId="11" xfId="11" applyNumberFormat="1" applyFont="1" applyBorder="1" applyAlignment="1">
      <alignment vertical="center"/>
    </xf>
    <xf numFmtId="0" fontId="18" fillId="0" borderId="27" xfId="11" applyFont="1" applyBorder="1" applyAlignment="1">
      <alignment wrapText="1"/>
    </xf>
    <xf numFmtId="0" fontId="18" fillId="0" borderId="30" xfId="11" applyFont="1" applyBorder="1" applyAlignment="1">
      <alignment vertical="center" wrapText="1"/>
    </xf>
    <xf numFmtId="2" fontId="12" fillId="0" borderId="23" xfId="11" applyNumberFormat="1" applyFont="1" applyBorder="1" applyAlignment="1">
      <alignment horizontal="right" vertical="center"/>
    </xf>
    <xf numFmtId="0" fontId="18" fillId="0" borderId="30" xfId="11" applyFont="1" applyBorder="1" applyAlignment="1">
      <alignment wrapText="1"/>
    </xf>
    <xf numFmtId="0" fontId="18" fillId="0" borderId="24" xfId="11" applyFont="1" applyBorder="1" applyAlignment="1">
      <alignment wrapText="1"/>
    </xf>
    <xf numFmtId="2" fontId="26" fillId="0" borderId="93" xfId="11" applyNumberFormat="1" applyFont="1" applyBorder="1" applyAlignment="1">
      <alignment vertical="center"/>
    </xf>
    <xf numFmtId="2" fontId="26" fillId="0" borderId="28" xfId="11" applyNumberFormat="1" applyFont="1" applyBorder="1" applyAlignment="1">
      <alignment vertical="center"/>
    </xf>
    <xf numFmtId="165" fontId="26" fillId="0" borderId="15" xfId="8" applyNumberFormat="1" applyFont="1" applyFill="1" applyBorder="1" applyAlignment="1">
      <alignment vertical="center"/>
    </xf>
    <xf numFmtId="167" fontId="26" fillId="0" borderId="4" xfId="11" applyNumberFormat="1" applyFont="1" applyBorder="1" applyAlignment="1">
      <alignment vertical="center"/>
    </xf>
    <xf numFmtId="2" fontId="26" fillId="0" borderId="28" xfId="11" applyNumberFormat="1" applyFont="1" applyBorder="1" applyAlignment="1">
      <alignment vertical="top"/>
    </xf>
    <xf numFmtId="167" fontId="26" fillId="0" borderId="92" xfId="11" applyNumberFormat="1" applyFont="1" applyBorder="1" applyAlignment="1">
      <alignment vertical="top"/>
    </xf>
    <xf numFmtId="167" fontId="26" fillId="0" borderId="72" xfId="11" applyNumberFormat="1" applyFont="1" applyBorder="1" applyAlignment="1">
      <alignment vertical="top"/>
    </xf>
    <xf numFmtId="165" fontId="26" fillId="0" borderId="15" xfId="8" applyNumberFormat="1" applyFont="1" applyFill="1" applyBorder="1" applyAlignment="1">
      <alignment vertical="top"/>
    </xf>
    <xf numFmtId="2" fontId="26" fillId="0" borderId="64" xfId="9" applyNumberFormat="1" applyFont="1" applyBorder="1" applyAlignment="1">
      <alignment vertical="top"/>
    </xf>
    <xf numFmtId="2" fontId="26" fillId="0" borderId="4" xfId="11" applyNumberFormat="1" applyFont="1" applyBorder="1" applyAlignment="1">
      <alignment vertical="top"/>
    </xf>
    <xf numFmtId="2" fontId="26" fillId="0" borderId="51" xfId="11" applyNumberFormat="1" applyFont="1" applyBorder="1" applyAlignment="1">
      <alignment vertical="top"/>
    </xf>
    <xf numFmtId="165" fontId="26" fillId="0" borderId="64" xfId="8" applyNumberFormat="1" applyFont="1" applyFill="1" applyBorder="1" applyAlignment="1">
      <alignment vertical="top"/>
    </xf>
    <xf numFmtId="0" fontId="26" fillId="0" borderId="24" xfId="11" applyFont="1" applyBorder="1" applyAlignment="1">
      <alignment vertical="top" wrapText="1"/>
    </xf>
    <xf numFmtId="2" fontId="26" fillId="0" borderId="15" xfId="9" applyNumberFormat="1" applyFont="1" applyBorder="1" applyAlignment="1">
      <alignment vertical="top"/>
    </xf>
    <xf numFmtId="0" fontId="26" fillId="0" borderId="49" xfId="0" applyFont="1" applyBorder="1" applyAlignment="1">
      <alignment vertical="top" wrapText="1"/>
    </xf>
    <xf numFmtId="2" fontId="26" fillId="0" borderId="49" xfId="0" applyNumberFormat="1" applyFont="1" applyBorder="1" applyAlignment="1">
      <alignment horizontal="right" vertical="center"/>
    </xf>
    <xf numFmtId="167" fontId="12" fillId="0" borderId="109" xfId="11" applyNumberFormat="1" applyFont="1" applyBorder="1" applyAlignment="1">
      <alignment vertical="center"/>
    </xf>
    <xf numFmtId="2" fontId="12" fillId="0" borderId="110" xfId="9" applyNumberFormat="1" applyFont="1" applyBorder="1" applyAlignment="1">
      <alignment vertical="center"/>
    </xf>
    <xf numFmtId="0" fontId="12" fillId="0" borderId="111" xfId="0" applyFont="1" applyBorder="1" applyAlignment="1">
      <alignment horizontal="left"/>
    </xf>
    <xf numFmtId="167" fontId="12" fillId="0" borderId="109" xfId="11" applyNumberFormat="1" applyFont="1" applyBorder="1"/>
    <xf numFmtId="2" fontId="12" fillId="0" borderId="109" xfId="11" applyNumberFormat="1" applyFont="1" applyBorder="1" applyAlignment="1">
      <alignment vertical="top"/>
    </xf>
    <xf numFmtId="2" fontId="12" fillId="0" borderId="109" xfId="0" applyNumberFormat="1" applyFont="1" applyBorder="1" applyAlignment="1">
      <alignment vertical="center"/>
    </xf>
    <xf numFmtId="2" fontId="26" fillId="0" borderId="109" xfId="0" applyNumberFormat="1" applyFont="1" applyBorder="1" applyAlignment="1">
      <alignment vertical="center"/>
    </xf>
    <xf numFmtId="43" fontId="18" fillId="0" borderId="109" xfId="0" applyNumberFormat="1" applyFont="1" applyBorder="1"/>
    <xf numFmtId="43" fontId="12" fillId="0" borderId="109" xfId="7" applyFont="1" applyFill="1" applyBorder="1" applyAlignment="1">
      <alignment vertical="center"/>
    </xf>
    <xf numFmtId="0" fontId="22" fillId="0" borderId="112" xfId="1" applyFont="1" applyBorder="1" applyAlignment="1">
      <alignment horizontal="center" vertical="center" wrapText="1"/>
    </xf>
    <xf numFmtId="40" fontId="22" fillId="0" borderId="113" xfId="11" applyNumberFormat="1" applyFont="1" applyBorder="1" applyAlignment="1">
      <alignment horizontal="center" vertical="center" wrapText="1"/>
    </xf>
    <xf numFmtId="40" fontId="22" fillId="0" borderId="114" xfId="11" applyNumberFormat="1" applyFont="1" applyBorder="1" applyAlignment="1">
      <alignment horizontal="center" vertical="center" wrapText="1"/>
    </xf>
    <xf numFmtId="0" fontId="15" fillId="0" borderId="112" xfId="1" applyFont="1" applyBorder="1" applyAlignment="1" applyProtection="1">
      <alignment horizontal="left"/>
      <protection locked="0"/>
    </xf>
    <xf numFmtId="43" fontId="15" fillId="0" borderId="113" xfId="7" applyFont="1" applyBorder="1"/>
    <xf numFmtId="43" fontId="15" fillId="2" borderId="113" xfId="7" applyFont="1" applyFill="1" applyBorder="1"/>
    <xf numFmtId="169" fontId="15" fillId="0" borderId="113" xfId="7" applyNumberFormat="1" applyFont="1" applyBorder="1"/>
    <xf numFmtId="43" fontId="15" fillId="0" borderId="113" xfId="7" applyFont="1" applyFill="1" applyBorder="1"/>
    <xf numFmtId="43" fontId="15" fillId="0" borderId="114" xfId="7" applyFont="1" applyBorder="1"/>
    <xf numFmtId="0" fontId="15" fillId="0" borderId="115" xfId="1" applyFont="1" applyBorder="1" applyAlignment="1" applyProtection="1">
      <alignment horizontal="left"/>
      <protection locked="0"/>
    </xf>
    <xf numFmtId="10" fontId="12" fillId="0" borderId="0" xfId="6" applyNumberFormat="1" applyFont="1"/>
    <xf numFmtId="0" fontId="12" fillId="0" borderId="7" xfId="0" applyFont="1" applyBorder="1" applyAlignment="1">
      <alignment vertical="top"/>
    </xf>
    <xf numFmtId="43" fontId="15" fillId="0" borderId="4" xfId="2" applyFont="1" applyFill="1" applyBorder="1"/>
    <xf numFmtId="43" fontId="15" fillId="0" borderId="4" xfId="2" applyFont="1" applyFill="1" applyBorder="1" applyAlignment="1">
      <alignment horizontal="right"/>
    </xf>
    <xf numFmtId="43" fontId="15" fillId="0" borderId="113" xfId="7" applyFont="1" applyFill="1" applyBorder="1" applyAlignment="1">
      <alignment horizontal="right"/>
    </xf>
    <xf numFmtId="43" fontId="15" fillId="0" borderId="113" xfId="2" applyFont="1" applyFill="1" applyBorder="1" applyAlignment="1">
      <alignment horizontal="right"/>
    </xf>
    <xf numFmtId="0" fontId="12" fillId="0" borderId="84" xfId="0" applyFont="1" applyBorder="1" applyAlignment="1">
      <alignment vertical="top"/>
    </xf>
    <xf numFmtId="43" fontId="15" fillId="0" borderId="34" xfId="2" applyFont="1" applyFill="1" applyBorder="1"/>
    <xf numFmtId="43" fontId="15" fillId="0" borderId="34" xfId="2" applyFont="1" applyFill="1" applyBorder="1" applyAlignment="1">
      <alignment horizontal="right"/>
    </xf>
    <xf numFmtId="0" fontId="12" fillId="0" borderId="4" xfId="11" applyFont="1" applyBorder="1" applyAlignment="1">
      <alignment vertical="top"/>
    </xf>
    <xf numFmtId="43" fontId="15" fillId="0" borderId="113" xfId="2" applyFont="1" applyFill="1" applyBorder="1"/>
    <xf numFmtId="43" fontId="15" fillId="0" borderId="4" xfId="7" applyFont="1" applyFill="1" applyBorder="1" applyAlignment="1">
      <alignment horizontal="right"/>
    </xf>
    <xf numFmtId="0" fontId="12" fillId="0" borderId="116" xfId="0" applyFont="1" applyBorder="1" applyAlignment="1" applyProtection="1">
      <alignment horizontal="left" vertical="top"/>
      <protection locked="0"/>
    </xf>
    <xf numFmtId="43" fontId="15" fillId="0" borderId="113" xfId="7" quotePrefix="1" applyFont="1" applyFill="1" applyBorder="1"/>
    <xf numFmtId="43" fontId="15" fillId="0" borderId="0" xfId="2" applyFont="1" applyFill="1" applyBorder="1"/>
    <xf numFmtId="0" fontId="12" fillId="0" borderId="113" xfId="11" applyFont="1" applyBorder="1" applyAlignment="1">
      <alignment vertical="top"/>
    </xf>
    <xf numFmtId="0" fontId="15" fillId="0" borderId="0" xfId="0" applyFont="1" applyAlignment="1" applyProtection="1">
      <alignment horizontal="left" vertical="top"/>
      <protection locked="0"/>
    </xf>
    <xf numFmtId="0" fontId="12" fillId="0" borderId="117" xfId="11" applyFont="1" applyBorder="1" applyAlignment="1">
      <alignment vertical="top"/>
    </xf>
    <xf numFmtId="0" fontId="15" fillId="0" borderId="118" xfId="1" applyFont="1" applyBorder="1" applyAlignment="1" applyProtection="1">
      <alignment horizontal="left"/>
      <protection locked="0"/>
    </xf>
    <xf numFmtId="43" fontId="15" fillId="0" borderId="119" xfId="7" applyFont="1" applyBorder="1"/>
    <xf numFmtId="43" fontId="15" fillId="0" borderId="119" xfId="7" applyFont="1" applyFill="1" applyBorder="1"/>
    <xf numFmtId="0" fontId="12" fillId="0" borderId="120" xfId="11" applyFont="1" applyBorder="1" applyAlignment="1">
      <alignment vertical="top" wrapText="1"/>
    </xf>
    <xf numFmtId="2" fontId="12" fillId="0" borderId="121" xfId="11" applyNumberFormat="1" applyFont="1" applyBorder="1" applyAlignment="1">
      <alignment horizontal="right" vertical="center"/>
    </xf>
    <xf numFmtId="167" fontId="12" fillId="0" borderId="122" xfId="11" applyNumberFormat="1" applyFont="1" applyBorder="1" applyAlignment="1">
      <alignment vertical="center"/>
    </xf>
    <xf numFmtId="2" fontId="12" fillId="0" borderId="123" xfId="11" applyNumberFormat="1" applyFont="1" applyBorder="1" applyAlignment="1">
      <alignment vertical="center"/>
    </xf>
    <xf numFmtId="2" fontId="12" fillId="0" borderId="119" xfId="9" applyNumberFormat="1" applyFont="1" applyBorder="1" applyAlignment="1">
      <alignment vertical="center"/>
    </xf>
    <xf numFmtId="165" fontId="26" fillId="0" borderId="65" xfId="8" applyNumberFormat="1" applyFont="1" applyFill="1" applyBorder="1" applyAlignment="1">
      <alignment vertical="top"/>
    </xf>
    <xf numFmtId="2" fontId="26" fillId="0" borderId="52" xfId="11" applyNumberFormat="1" applyFont="1" applyBorder="1" applyAlignment="1">
      <alignment vertical="top"/>
    </xf>
    <xf numFmtId="165" fontId="26" fillId="0" borderId="66" xfId="8" applyNumberFormat="1" applyFont="1" applyFill="1" applyBorder="1" applyAlignment="1">
      <alignment vertical="top"/>
    </xf>
    <xf numFmtId="2" fontId="26" fillId="0" borderId="53" xfId="11" applyNumberFormat="1" applyFont="1" applyBorder="1" applyAlignment="1">
      <alignment vertical="top"/>
    </xf>
    <xf numFmtId="167" fontId="26" fillId="0" borderId="95" xfId="11" applyNumberFormat="1" applyFont="1" applyBorder="1" applyAlignment="1">
      <alignment vertical="top"/>
    </xf>
    <xf numFmtId="165" fontId="26" fillId="0" borderId="67" xfId="8" applyNumberFormat="1" applyFont="1" applyFill="1" applyBorder="1" applyAlignment="1">
      <alignment vertical="top"/>
    </xf>
    <xf numFmtId="2" fontId="26" fillId="0" borderId="54" xfId="11" applyNumberFormat="1" applyFont="1" applyBorder="1" applyAlignment="1">
      <alignment vertical="top"/>
    </xf>
    <xf numFmtId="2" fontId="26" fillId="0" borderId="104" xfId="11" applyNumberFormat="1" applyFont="1" applyBorder="1" applyAlignment="1">
      <alignment vertical="top"/>
    </xf>
    <xf numFmtId="2" fontId="26" fillId="0" borderId="97" xfId="9" applyNumberFormat="1" applyFont="1" applyBorder="1" applyAlignment="1">
      <alignment vertical="top"/>
    </xf>
    <xf numFmtId="167" fontId="12" fillId="0" borderId="121" xfId="11" applyNumberFormat="1" applyFont="1" applyBorder="1" applyAlignment="1">
      <alignment vertical="top"/>
    </xf>
    <xf numFmtId="2" fontId="12" fillId="0" borderId="120" xfId="11" applyNumberFormat="1" applyFont="1" applyBorder="1" applyAlignment="1">
      <alignment horizontal="right" vertical="center"/>
    </xf>
    <xf numFmtId="167" fontId="12" fillId="0" borderId="123" xfId="11" applyNumberFormat="1" applyFont="1" applyBorder="1" applyAlignment="1">
      <alignment vertical="center"/>
    </xf>
    <xf numFmtId="2" fontId="12" fillId="0" borderId="124" xfId="0" applyNumberFormat="1" applyFont="1" applyBorder="1"/>
    <xf numFmtId="2" fontId="12" fillId="0" borderId="125" xfId="0" applyNumberFormat="1" applyFont="1" applyBorder="1"/>
    <xf numFmtId="165" fontId="12" fillId="0" borderId="123" xfId="0" applyNumberFormat="1" applyFont="1" applyBorder="1"/>
    <xf numFmtId="0" fontId="12" fillId="0" borderId="123" xfId="0" applyFont="1" applyBorder="1"/>
    <xf numFmtId="0" fontId="12" fillId="0" borderId="123" xfId="0" applyFont="1" applyBorder="1" applyAlignment="1" applyProtection="1">
      <alignment horizontal="left"/>
      <protection locked="0"/>
    </xf>
    <xf numFmtId="0" fontId="12" fillId="0" borderId="123" xfId="11" applyFont="1" applyBorder="1"/>
    <xf numFmtId="2" fontId="13" fillId="0" borderId="124" xfId="0" applyNumberFormat="1" applyFont="1" applyBorder="1"/>
    <xf numFmtId="0" fontId="16" fillId="0" borderId="126" xfId="0" applyFont="1" applyBorder="1"/>
    <xf numFmtId="0" fontId="12" fillId="0" borderId="123" xfId="0" applyFont="1" applyBorder="1" applyAlignment="1">
      <alignment horizontal="left"/>
    </xf>
    <xf numFmtId="43" fontId="12" fillId="0" borderId="123" xfId="2" applyFont="1" applyFill="1" applyBorder="1" applyAlignment="1">
      <alignment horizontal="right"/>
    </xf>
    <xf numFmtId="43" fontId="12" fillId="0" borderId="123" xfId="2" applyFont="1" applyFill="1" applyBorder="1"/>
    <xf numFmtId="165" fontId="12" fillId="0" borderId="123" xfId="6" applyNumberFormat="1" applyFont="1" applyBorder="1"/>
    <xf numFmtId="49" fontId="12" fillId="0" borderId="123" xfId="0" applyNumberFormat="1" applyFont="1" applyBorder="1" applyAlignment="1">
      <alignment horizontal="left"/>
    </xf>
    <xf numFmtId="43" fontId="12" fillId="0" borderId="122" xfId="2" applyFont="1" applyFill="1" applyBorder="1" applyAlignment="1">
      <alignment horizontal="right"/>
    </xf>
    <xf numFmtId="43" fontId="12" fillId="0" borderId="123" xfId="7" applyFont="1" applyFill="1" applyBorder="1" applyAlignment="1">
      <alignment horizontal="right"/>
    </xf>
    <xf numFmtId="40" fontId="12" fillId="0" borderId="123" xfId="0" applyNumberFormat="1" applyFont="1" applyBorder="1"/>
    <xf numFmtId="40" fontId="12" fillId="0" borderId="123" xfId="0" applyNumberFormat="1" applyFont="1" applyBorder="1" applyAlignment="1">
      <alignment horizontal="right"/>
    </xf>
    <xf numFmtId="43" fontId="12" fillId="0" borderId="123" xfId="7" applyFont="1" applyFill="1" applyBorder="1"/>
    <xf numFmtId="0" fontId="12" fillId="0" borderId="127" xfId="0" applyFont="1" applyBorder="1"/>
    <xf numFmtId="2" fontId="12" fillId="0" borderId="123" xfId="0" applyNumberFormat="1" applyFont="1" applyBorder="1"/>
    <xf numFmtId="0" fontId="12" fillId="0" borderId="127" xfId="0" applyFont="1" applyBorder="1" applyAlignment="1" applyProtection="1">
      <alignment horizontal="left"/>
      <protection locked="0"/>
    </xf>
    <xf numFmtId="0" fontId="12" fillId="0" borderId="127" xfId="11" applyFont="1" applyBorder="1"/>
    <xf numFmtId="0" fontId="12" fillId="0" borderId="127" xfId="11" applyFont="1" applyBorder="1" applyAlignment="1">
      <alignment horizontal="left"/>
    </xf>
    <xf numFmtId="0" fontId="12" fillId="0" borderId="121" xfId="11" applyFont="1" applyBorder="1" applyAlignment="1">
      <alignment vertical="top" wrapText="1"/>
    </xf>
    <xf numFmtId="2" fontId="12" fillId="0" borderId="119" xfId="9" applyNumberFormat="1" applyFont="1" applyFill="1" applyBorder="1" applyAlignment="1">
      <alignment vertical="center"/>
    </xf>
    <xf numFmtId="0" fontId="18" fillId="0" borderId="120" xfId="11" applyFont="1" applyBorder="1" applyAlignment="1">
      <alignment wrapText="1"/>
    </xf>
    <xf numFmtId="0" fontId="26" fillId="0" borderId="120" xfId="11" applyFont="1" applyBorder="1" applyAlignment="1">
      <alignment vertical="top" wrapText="1"/>
    </xf>
    <xf numFmtId="2" fontId="26" fillId="0" borderId="121" xfId="11" applyNumberFormat="1" applyFont="1" applyBorder="1" applyAlignment="1">
      <alignment horizontal="right" vertical="center"/>
    </xf>
    <xf numFmtId="167" fontId="26" fillId="0" borderId="122" xfId="11" applyNumberFormat="1" applyFont="1" applyBorder="1" applyAlignment="1">
      <alignment vertical="center"/>
    </xf>
    <xf numFmtId="2" fontId="26" fillId="0" borderId="123" xfId="11" applyNumberFormat="1" applyFont="1" applyBorder="1" applyAlignment="1">
      <alignment vertical="center"/>
    </xf>
    <xf numFmtId="2" fontId="26" fillId="0" borderId="119" xfId="9" applyNumberFormat="1" applyFont="1" applyBorder="1" applyAlignment="1">
      <alignment vertical="center"/>
    </xf>
    <xf numFmtId="0" fontId="12" fillId="0" borderId="123" xfId="11" applyFont="1" applyBorder="1" applyAlignment="1">
      <alignment vertical="top" wrapText="1"/>
    </xf>
    <xf numFmtId="2" fontId="12" fillId="0" borderId="123" xfId="11" applyNumberFormat="1" applyFont="1" applyBorder="1" applyAlignment="1">
      <alignment horizontal="right" vertical="center"/>
    </xf>
    <xf numFmtId="165" fontId="12" fillId="0" borderId="123" xfId="8" applyNumberFormat="1" applyFont="1" applyFill="1" applyBorder="1" applyAlignment="1">
      <alignment vertical="center"/>
    </xf>
    <xf numFmtId="2" fontId="12" fillId="0" borderId="123" xfId="9" applyNumberFormat="1" applyFont="1" applyBorder="1" applyAlignment="1">
      <alignment vertical="center"/>
    </xf>
    <xf numFmtId="0" fontId="26" fillId="0" borderId="123" xfId="11" applyFont="1" applyBorder="1" applyAlignment="1">
      <alignment vertical="top" wrapText="1"/>
    </xf>
    <xf numFmtId="2" fontId="26" fillId="0" borderId="123" xfId="11" applyNumberFormat="1" applyFont="1" applyBorder="1" applyAlignment="1">
      <alignment horizontal="right" vertical="center"/>
    </xf>
    <xf numFmtId="165" fontId="26" fillId="0" borderId="123" xfId="8" applyNumberFormat="1" applyFont="1" applyFill="1" applyBorder="1" applyAlignment="1">
      <alignment vertical="center"/>
    </xf>
    <xf numFmtId="2" fontId="26" fillId="0" borderId="123" xfId="9" applyNumberFormat="1" applyFont="1" applyBorder="1" applyAlignment="1">
      <alignment vertical="center"/>
    </xf>
    <xf numFmtId="167" fontId="26" fillId="0" borderId="123" xfId="11" applyNumberFormat="1" applyFont="1" applyBorder="1" applyAlignment="1">
      <alignment vertical="center"/>
    </xf>
    <xf numFmtId="0" fontId="12" fillId="0" borderId="128" xfId="11" applyFont="1" applyBorder="1" applyAlignment="1">
      <alignment vertical="top" wrapText="1"/>
    </xf>
    <xf numFmtId="2" fontId="12" fillId="0" borderId="128" xfId="11" applyNumberFormat="1" applyFont="1" applyBorder="1" applyAlignment="1">
      <alignment horizontal="right" vertical="center"/>
    </xf>
    <xf numFmtId="167" fontId="12" fillId="0" borderId="128" xfId="11" applyNumberFormat="1" applyFont="1" applyBorder="1" applyAlignment="1">
      <alignment vertical="center"/>
    </xf>
    <xf numFmtId="165" fontId="12" fillId="0" borderId="128" xfId="8" applyNumberFormat="1" applyFont="1" applyFill="1" applyBorder="1" applyAlignment="1">
      <alignment vertical="center"/>
    </xf>
    <xf numFmtId="2" fontId="12" fillId="0" borderId="128" xfId="11" applyNumberFormat="1" applyFont="1" applyBorder="1" applyAlignment="1">
      <alignment vertical="center"/>
    </xf>
    <xf numFmtId="2" fontId="12" fillId="0" borderId="128" xfId="9" applyNumberFormat="1" applyFont="1" applyBorder="1" applyAlignment="1">
      <alignment vertical="center"/>
    </xf>
    <xf numFmtId="2" fontId="12" fillId="0" borderId="129" xfId="11" applyNumberFormat="1" applyFont="1" applyBorder="1" applyAlignment="1">
      <alignment horizontal="right" vertical="center"/>
    </xf>
    <xf numFmtId="167" fontId="12" fillId="0" borderId="130" xfId="11" applyNumberFormat="1" applyFont="1" applyBorder="1" applyAlignment="1">
      <alignment vertical="center"/>
    </xf>
    <xf numFmtId="165" fontId="12" fillId="0" borderId="127" xfId="8" applyNumberFormat="1" applyFont="1" applyFill="1" applyBorder="1" applyAlignment="1">
      <alignment vertical="center"/>
    </xf>
    <xf numFmtId="0" fontId="12" fillId="0" borderId="120" xfId="11" applyFont="1" applyBorder="1" applyAlignment="1">
      <alignment horizontal="left" vertical="top" wrapText="1"/>
    </xf>
    <xf numFmtId="0" fontId="12" fillId="0" borderId="131" xfId="11" applyFont="1" applyBorder="1" applyAlignment="1">
      <alignment horizontal="left" vertical="top" wrapText="1"/>
    </xf>
    <xf numFmtId="2" fontId="12" fillId="0" borderId="132" xfId="11" applyNumberFormat="1" applyFont="1" applyBorder="1" applyAlignment="1">
      <alignment horizontal="right" vertical="center"/>
    </xf>
    <xf numFmtId="165" fontId="12" fillId="0" borderId="119" xfId="8" applyNumberFormat="1" applyFont="1" applyFill="1" applyBorder="1" applyAlignment="1">
      <alignment vertical="center"/>
    </xf>
    <xf numFmtId="165" fontId="12" fillId="0" borderId="133" xfId="8" applyNumberFormat="1" applyFont="1" applyFill="1" applyBorder="1" applyAlignment="1">
      <alignment vertical="center"/>
    </xf>
    <xf numFmtId="2" fontId="12" fillId="0" borderId="133" xfId="9" applyNumberFormat="1" applyFont="1" applyBorder="1" applyAlignment="1">
      <alignment vertical="center"/>
    </xf>
    <xf numFmtId="0" fontId="18" fillId="0" borderId="131" xfId="11" applyFont="1" applyBorder="1" applyAlignment="1">
      <alignment vertical="center" wrapText="1"/>
    </xf>
    <xf numFmtId="2" fontId="18" fillId="0" borderId="134" xfId="11" applyNumberFormat="1" applyFont="1" applyBorder="1" applyAlignment="1">
      <alignment horizontal="right" vertical="center"/>
    </xf>
    <xf numFmtId="0" fontId="12" fillId="0" borderId="131" xfId="11" applyFont="1" applyBorder="1" applyAlignment="1">
      <alignment vertical="top" wrapText="1"/>
    </xf>
    <xf numFmtId="2" fontId="12" fillId="0" borderId="134" xfId="11" applyNumberFormat="1" applyFont="1" applyBorder="1" applyAlignment="1">
      <alignment horizontal="right" vertical="center"/>
    </xf>
    <xf numFmtId="2" fontId="12" fillId="0" borderId="135" xfId="11" applyNumberFormat="1" applyFont="1" applyBorder="1" applyAlignment="1">
      <alignment vertical="center"/>
    </xf>
    <xf numFmtId="0" fontId="12" fillId="0" borderId="112" xfId="11" applyFont="1" applyBorder="1" applyAlignment="1">
      <alignment vertical="top" wrapText="1"/>
    </xf>
    <xf numFmtId="167" fontId="12" fillId="0" borderId="136" xfId="11" applyNumberFormat="1" applyFont="1" applyBorder="1" applyAlignment="1">
      <alignment vertical="center"/>
    </xf>
    <xf numFmtId="2" fontId="12" fillId="0" borderId="113" xfId="11" applyNumberFormat="1" applyFont="1" applyBorder="1" applyAlignment="1">
      <alignment vertical="center"/>
    </xf>
    <xf numFmtId="2" fontId="12" fillId="0" borderId="114" xfId="9" applyNumberFormat="1" applyFont="1" applyBorder="1" applyAlignment="1">
      <alignment vertical="center"/>
    </xf>
    <xf numFmtId="2" fontId="12" fillId="0" borderId="121" xfId="7" applyNumberFormat="1" applyFont="1" applyFill="1" applyBorder="1" applyAlignment="1">
      <alignment horizontal="right" vertical="center"/>
    </xf>
    <xf numFmtId="0" fontId="12" fillId="0" borderId="120" xfId="11" applyFont="1" applyBorder="1" applyAlignment="1" applyProtection="1">
      <alignment horizontal="left" vertical="top"/>
      <protection locked="0"/>
    </xf>
    <xf numFmtId="2" fontId="12" fillId="0" borderId="121" xfId="11" applyNumberFormat="1" applyFont="1" applyBorder="1" applyAlignment="1" applyProtection="1">
      <alignment horizontal="right" vertical="center"/>
      <protection locked="0"/>
    </xf>
    <xf numFmtId="2" fontId="12" fillId="0" borderId="121" xfId="11" applyNumberFormat="1" applyFont="1" applyBorder="1" applyAlignment="1">
      <alignment vertical="center"/>
    </xf>
    <xf numFmtId="167" fontId="26" fillId="0" borderId="120" xfId="11" applyNumberFormat="1" applyFont="1" applyBorder="1" applyAlignment="1">
      <alignment vertical="center"/>
    </xf>
    <xf numFmtId="167" fontId="26" fillId="0" borderId="130" xfId="11" applyNumberFormat="1" applyFont="1" applyBorder="1" applyAlignment="1">
      <alignment vertical="center"/>
    </xf>
    <xf numFmtId="165" fontId="26" fillId="0" borderId="119" xfId="8" applyNumberFormat="1" applyFont="1" applyFill="1" applyBorder="1" applyAlignment="1">
      <alignment vertical="center"/>
    </xf>
    <xf numFmtId="167" fontId="12" fillId="0" borderId="137" xfId="11" applyNumberFormat="1" applyFont="1" applyBorder="1" applyAlignment="1">
      <alignment vertical="center"/>
    </xf>
    <xf numFmtId="165" fontId="12" fillId="0" borderId="114" xfId="8" applyNumberFormat="1" applyFont="1" applyFill="1" applyBorder="1" applyAlignment="1">
      <alignment vertical="center"/>
    </xf>
    <xf numFmtId="2" fontId="12" fillId="0" borderId="112" xfId="11" applyNumberFormat="1" applyFont="1" applyBorder="1" applyAlignment="1">
      <alignment horizontal="right" vertical="center"/>
    </xf>
    <xf numFmtId="0" fontId="19" fillId="0" borderId="120" xfId="11" applyFont="1" applyBorder="1" applyAlignment="1">
      <alignment vertical="top" wrapText="1"/>
    </xf>
    <xf numFmtId="167" fontId="12" fillId="0" borderId="123" xfId="11" applyNumberFormat="1" applyFont="1" applyBorder="1" applyAlignment="1">
      <alignment horizontal="right" vertical="center"/>
    </xf>
    <xf numFmtId="43" fontId="18" fillId="0" borderId="120" xfId="11" applyNumberFormat="1" applyFont="1" applyBorder="1" applyAlignment="1">
      <alignment horizontal="center" vertical="center"/>
    </xf>
    <xf numFmtId="43" fontId="12" fillId="0" borderId="119" xfId="7" applyFont="1" applyFill="1" applyBorder="1" applyAlignment="1">
      <alignment vertical="center"/>
    </xf>
    <xf numFmtId="43" fontId="12" fillId="0" borderId="123" xfId="7" applyFont="1" applyBorder="1" applyAlignment="1">
      <alignment horizontal="right" vertical="center"/>
    </xf>
    <xf numFmtId="0" fontId="12" fillId="0" borderId="127" xfId="11" applyFont="1" applyBorder="1" applyAlignment="1">
      <alignment vertical="top" wrapText="1"/>
    </xf>
    <xf numFmtId="43" fontId="12" fillId="0" borderId="120" xfId="11" applyNumberFormat="1" applyFont="1" applyBorder="1" applyAlignment="1">
      <alignment horizontal="right" vertical="center"/>
    </xf>
    <xf numFmtId="43" fontId="12" fillId="0" borderId="120" xfId="7" applyFont="1" applyFill="1" applyBorder="1" applyAlignment="1">
      <alignment horizontal="right" vertical="center"/>
    </xf>
    <xf numFmtId="2" fontId="12" fillId="0" borderId="115" xfId="11" applyNumberFormat="1" applyFont="1" applyBorder="1" applyAlignment="1">
      <alignment horizontal="right" vertical="center"/>
    </xf>
    <xf numFmtId="43" fontId="12" fillId="0" borderId="113" xfId="7" applyFont="1" applyBorder="1" applyAlignment="1">
      <alignment horizontal="right" vertical="center"/>
    </xf>
    <xf numFmtId="43" fontId="12" fillId="0" borderId="133" xfId="7" applyFont="1" applyFill="1" applyBorder="1" applyAlignment="1">
      <alignment vertical="center"/>
    </xf>
    <xf numFmtId="167" fontId="12" fillId="0" borderId="120" xfId="11" applyNumberFormat="1" applyFont="1" applyBorder="1" applyAlignment="1">
      <alignment vertical="center"/>
    </xf>
    <xf numFmtId="2" fontId="12" fillId="0" borderId="138" xfId="9" applyNumberFormat="1" applyFont="1" applyBorder="1" applyAlignment="1">
      <alignment horizontal="right" vertical="center"/>
    </xf>
    <xf numFmtId="2" fontId="12" fillId="0" borderId="138" xfId="9" applyNumberFormat="1" applyFont="1" applyFill="1" applyBorder="1" applyAlignment="1">
      <alignment horizontal="right" vertical="center"/>
    </xf>
    <xf numFmtId="2" fontId="12" fillId="0" borderId="138" xfId="9" applyNumberFormat="1" applyFont="1" applyFill="1" applyBorder="1" applyAlignment="1">
      <alignment vertical="center"/>
    </xf>
    <xf numFmtId="2" fontId="13" fillId="0" borderId="138" xfId="9" applyNumberFormat="1" applyFont="1" applyBorder="1" applyAlignment="1">
      <alignment horizontal="right" vertical="center"/>
    </xf>
    <xf numFmtId="2" fontId="13" fillId="0" borderId="119" xfId="9" applyNumberFormat="1" applyFont="1" applyBorder="1" applyAlignment="1">
      <alignment horizontal="right" vertical="center"/>
    </xf>
    <xf numFmtId="167" fontId="12" fillId="0" borderId="131" xfId="11" applyNumberFormat="1" applyFont="1" applyBorder="1" applyAlignment="1">
      <alignment vertical="center"/>
    </xf>
    <xf numFmtId="167" fontId="12" fillId="0" borderId="122" xfId="11" applyNumberFormat="1" applyFont="1" applyBorder="1" applyAlignment="1">
      <alignment horizontal="right" vertical="center"/>
    </xf>
    <xf numFmtId="167" fontId="12" fillId="0" borderId="129" xfId="11" applyNumberFormat="1" applyFont="1" applyBorder="1" applyAlignment="1">
      <alignment vertical="center"/>
    </xf>
    <xf numFmtId="0" fontId="18" fillId="0" borderId="120" xfId="11" applyFont="1" applyBorder="1" applyAlignment="1">
      <alignment vertical="center" wrapText="1"/>
    </xf>
    <xf numFmtId="0" fontId="12" fillId="0" borderId="120" xfId="11" applyFont="1" applyBorder="1"/>
    <xf numFmtId="0" fontId="12" fillId="0" borderId="120" xfId="5" applyFont="1" applyBorder="1" applyAlignment="1">
      <alignment vertical="top" wrapText="1"/>
    </xf>
    <xf numFmtId="0" fontId="12" fillId="0" borderId="120" xfId="5" applyFont="1" applyBorder="1" applyAlignment="1">
      <alignment vertical="top"/>
    </xf>
    <xf numFmtId="2" fontId="12" fillId="0" borderId="121" xfId="11" applyNumberFormat="1" applyFont="1" applyBorder="1" applyAlignment="1">
      <alignment horizontal="right" vertical="center" wrapText="1"/>
    </xf>
    <xf numFmtId="167" fontId="12" fillId="0" borderId="127" xfId="11" applyNumberFormat="1" applyFont="1" applyBorder="1" applyAlignment="1">
      <alignment vertical="center"/>
    </xf>
    <xf numFmtId="167" fontId="12" fillId="0" borderId="118" xfId="11" applyNumberFormat="1" applyFont="1" applyBorder="1" applyAlignment="1">
      <alignment vertical="center"/>
    </xf>
    <xf numFmtId="167" fontId="12" fillId="0" borderId="115" xfId="11" applyNumberFormat="1" applyFont="1" applyBorder="1" applyAlignment="1">
      <alignment vertical="center"/>
    </xf>
    <xf numFmtId="0" fontId="12" fillId="0" borderId="118" xfId="11" applyFont="1" applyBorder="1" applyAlignment="1">
      <alignment vertical="top" wrapText="1"/>
    </xf>
    <xf numFmtId="0" fontId="12" fillId="0" borderId="115" xfId="11" applyFont="1" applyBorder="1" applyAlignment="1">
      <alignment vertical="top" wrapText="1"/>
    </xf>
    <xf numFmtId="2" fontId="12" fillId="0" borderId="113" xfId="11" applyNumberFormat="1" applyFont="1" applyBorder="1" applyAlignment="1">
      <alignment horizontal="right" vertical="center"/>
    </xf>
    <xf numFmtId="167" fontId="12" fillId="0" borderId="113" xfId="11" applyNumberFormat="1" applyFont="1" applyBorder="1" applyAlignment="1">
      <alignment vertical="center"/>
    </xf>
    <xf numFmtId="165" fontId="12" fillId="0" borderId="113" xfId="8" applyNumberFormat="1" applyFont="1" applyFill="1" applyBorder="1" applyAlignment="1">
      <alignment vertical="center"/>
    </xf>
    <xf numFmtId="2" fontId="12" fillId="0" borderId="123" xfId="11" applyNumberFormat="1" applyFont="1" applyBorder="1" applyAlignment="1">
      <alignment vertical="top"/>
    </xf>
    <xf numFmtId="2" fontId="12" fillId="0" borderId="119" xfId="9" applyNumberFormat="1" applyFont="1" applyBorder="1" applyAlignment="1">
      <alignment vertical="top"/>
    </xf>
    <xf numFmtId="2" fontId="12" fillId="0" borderId="119" xfId="9" applyNumberFormat="1" applyFont="1" applyFill="1" applyBorder="1" applyAlignment="1">
      <alignment vertical="top"/>
    </xf>
    <xf numFmtId="2" fontId="12" fillId="0" borderId="128" xfId="11" applyNumberFormat="1" applyFont="1" applyBorder="1" applyAlignment="1">
      <alignment vertical="top"/>
    </xf>
    <xf numFmtId="2" fontId="12" fillId="0" borderId="133" xfId="9" applyNumberFormat="1" applyFont="1" applyBorder="1" applyAlignment="1">
      <alignment vertical="top"/>
    </xf>
    <xf numFmtId="167" fontId="26" fillId="0" borderId="129" xfId="11" applyNumberFormat="1" applyFont="1" applyBorder="1" applyAlignment="1">
      <alignment vertical="top"/>
    </xf>
    <xf numFmtId="167" fontId="12" fillId="0" borderId="129" xfId="11" applyNumberFormat="1" applyFont="1" applyBorder="1" applyAlignment="1">
      <alignment vertical="top"/>
    </xf>
    <xf numFmtId="167" fontId="26" fillId="0" borderId="122" xfId="11" applyNumberFormat="1" applyFont="1" applyBorder="1" applyAlignment="1">
      <alignment vertical="top"/>
    </xf>
    <xf numFmtId="2" fontId="26" fillId="0" borderId="123" xfId="11" applyNumberFormat="1" applyFont="1" applyBorder="1" applyAlignment="1">
      <alignment vertical="top"/>
    </xf>
    <xf numFmtId="2" fontId="26" fillId="0" borderId="119" xfId="9" applyNumberFormat="1" applyFont="1" applyBorder="1" applyAlignment="1">
      <alignment vertical="top"/>
    </xf>
    <xf numFmtId="167" fontId="12" fillId="0" borderId="122" xfId="11" applyNumberFormat="1" applyFont="1" applyBorder="1" applyAlignment="1">
      <alignment vertical="top"/>
    </xf>
    <xf numFmtId="2" fontId="26" fillId="0" borderId="139" xfId="9" applyNumberFormat="1" applyFont="1" applyBorder="1" applyAlignment="1">
      <alignment vertical="top"/>
    </xf>
    <xf numFmtId="2" fontId="12" fillId="0" borderId="139" xfId="9" applyNumberFormat="1" applyFont="1" applyBorder="1" applyAlignment="1">
      <alignment vertical="top"/>
    </xf>
    <xf numFmtId="2" fontId="26" fillId="0" borderId="128" xfId="11" applyNumberFormat="1" applyFont="1" applyBorder="1" applyAlignment="1">
      <alignment vertical="top"/>
    </xf>
    <xf numFmtId="2" fontId="26" fillId="0" borderId="140" xfId="9" applyNumberFormat="1" applyFont="1" applyBorder="1" applyAlignment="1">
      <alignment vertical="top"/>
    </xf>
    <xf numFmtId="0" fontId="13" fillId="0" borderId="121" xfId="11" applyFont="1" applyBorder="1" applyAlignment="1">
      <alignment vertical="top" wrapText="1"/>
    </xf>
    <xf numFmtId="167" fontId="12" fillId="0" borderId="141" xfId="11" applyNumberFormat="1" applyFont="1" applyBorder="1" applyAlignment="1">
      <alignment vertical="top"/>
    </xf>
    <xf numFmtId="167" fontId="12" fillId="0" borderId="115" xfId="11" applyNumberFormat="1" applyFont="1" applyBorder="1" applyAlignment="1">
      <alignment vertical="top"/>
    </xf>
    <xf numFmtId="165" fontId="12" fillId="0" borderId="114" xfId="8" applyNumberFormat="1" applyFont="1" applyFill="1" applyBorder="1" applyAlignment="1">
      <alignment vertical="top"/>
    </xf>
    <xf numFmtId="2" fontId="12" fillId="0" borderId="115" xfId="11" applyNumberFormat="1" applyFont="1" applyBorder="1" applyAlignment="1">
      <alignment vertical="top"/>
    </xf>
    <xf numFmtId="2" fontId="12" fillId="0" borderId="113" xfId="11" applyNumberFormat="1" applyFont="1" applyBorder="1" applyAlignment="1">
      <alignment vertical="top"/>
    </xf>
    <xf numFmtId="2" fontId="12" fillId="0" borderId="114" xfId="9" applyNumberFormat="1" applyFont="1" applyBorder="1" applyAlignment="1">
      <alignment vertical="top"/>
    </xf>
    <xf numFmtId="0" fontId="12" fillId="0" borderId="120" xfId="11" applyFont="1" applyBorder="1" applyAlignment="1">
      <alignment horizontal="left" vertical="top"/>
    </xf>
    <xf numFmtId="0" fontId="12" fillId="0" borderId="112" xfId="11" applyFont="1" applyBorder="1" applyAlignment="1">
      <alignment horizontal="left" vertical="top"/>
    </xf>
    <xf numFmtId="167" fontId="12" fillId="0" borderId="136" xfId="11" applyNumberFormat="1" applyFont="1" applyBorder="1" applyAlignment="1">
      <alignment vertical="top"/>
    </xf>
    <xf numFmtId="167" fontId="12" fillId="0" borderId="142" xfId="11" applyNumberFormat="1" applyFont="1" applyBorder="1" applyAlignment="1">
      <alignment vertical="top"/>
    </xf>
    <xf numFmtId="165" fontId="12" fillId="0" borderId="138" xfId="8" applyNumberFormat="1" applyFont="1" applyFill="1" applyBorder="1" applyAlignment="1">
      <alignment vertical="top"/>
    </xf>
    <xf numFmtId="2" fontId="12" fillId="0" borderId="130" xfId="11" applyNumberFormat="1" applyFont="1" applyBorder="1" applyAlignment="1">
      <alignment vertical="top"/>
    </xf>
    <xf numFmtId="0" fontId="12" fillId="0" borderId="123" xfId="0" applyFont="1" applyBorder="1" applyAlignment="1">
      <alignment vertical="top" wrapText="1"/>
    </xf>
    <xf numFmtId="0" fontId="12" fillId="0" borderId="127" xfId="0" applyFont="1" applyBorder="1" applyAlignment="1">
      <alignment horizontal="left"/>
    </xf>
    <xf numFmtId="0" fontId="13" fillId="0" borderId="120" xfId="11" applyFont="1" applyBorder="1" applyAlignment="1">
      <alignment horizontal="left" vertical="center"/>
    </xf>
    <xf numFmtId="167" fontId="12" fillId="0" borderId="129" xfId="11" applyNumberFormat="1" applyFont="1" applyBorder="1"/>
    <xf numFmtId="167" fontId="12" fillId="0" borderId="130" xfId="11" applyNumberFormat="1" applyFont="1" applyBorder="1"/>
    <xf numFmtId="165" fontId="12" fillId="0" borderId="119" xfId="8" applyNumberFormat="1" applyFont="1" applyFill="1" applyBorder="1"/>
    <xf numFmtId="0" fontId="13" fillId="0" borderId="120" xfId="11" applyFont="1" applyBorder="1" applyAlignment="1">
      <alignment horizontal="left" vertical="center" wrapText="1"/>
    </xf>
    <xf numFmtId="167" fontId="12" fillId="0" borderId="130" xfId="11" applyNumberFormat="1" applyFont="1" applyBorder="1" applyAlignment="1">
      <alignment vertical="top"/>
    </xf>
    <xf numFmtId="165" fontId="12" fillId="0" borderId="119" xfId="8" applyNumberFormat="1" applyFont="1" applyFill="1" applyBorder="1" applyAlignment="1">
      <alignment vertical="top"/>
    </xf>
    <xf numFmtId="0" fontId="27" fillId="0" borderId="120" xfId="11" applyFont="1" applyBorder="1" applyAlignment="1">
      <alignment horizontal="left" vertical="center"/>
    </xf>
    <xf numFmtId="167" fontId="26" fillId="0" borderId="129" xfId="11" applyNumberFormat="1" applyFont="1" applyBorder="1"/>
    <xf numFmtId="167" fontId="26" fillId="0" borderId="130" xfId="11" applyNumberFormat="1" applyFont="1" applyBorder="1"/>
    <xf numFmtId="165" fontId="26" fillId="0" borderId="119" xfId="8" applyNumberFormat="1" applyFont="1" applyFill="1" applyBorder="1"/>
    <xf numFmtId="2" fontId="26" fillId="0" borderId="130" xfId="11" applyNumberFormat="1" applyFont="1" applyBorder="1" applyAlignment="1">
      <alignment vertical="top"/>
    </xf>
    <xf numFmtId="165" fontId="12" fillId="0" borderId="133" xfId="8" applyNumberFormat="1" applyFont="1" applyFill="1" applyBorder="1"/>
    <xf numFmtId="0" fontId="13" fillId="0" borderId="120" xfId="11" applyFont="1" applyBorder="1" applyAlignment="1">
      <alignment vertical="top"/>
    </xf>
    <xf numFmtId="165" fontId="13" fillId="0" borderId="119" xfId="11" applyNumberFormat="1" applyFont="1" applyBorder="1" applyAlignment="1">
      <alignment vertical="top"/>
    </xf>
    <xf numFmtId="40" fontId="13" fillId="0" borderId="123" xfId="11" applyNumberFormat="1" applyFont="1" applyBorder="1" applyAlignment="1">
      <alignment vertical="top"/>
    </xf>
    <xf numFmtId="40" fontId="13" fillId="0" borderId="119" xfId="11" applyNumberFormat="1" applyFont="1" applyBorder="1" applyAlignment="1">
      <alignment vertical="top"/>
    </xf>
    <xf numFmtId="0" fontId="12" fillId="0" borderId="120" xfId="11" applyFont="1" applyBorder="1" applyAlignment="1">
      <alignment vertical="top"/>
    </xf>
    <xf numFmtId="0" fontId="27" fillId="0" borderId="120" xfId="11" applyFont="1" applyBorder="1" applyAlignment="1">
      <alignment vertical="top"/>
    </xf>
    <xf numFmtId="165" fontId="27" fillId="0" borderId="119" xfId="11" applyNumberFormat="1" applyFont="1" applyBorder="1" applyAlignment="1">
      <alignment vertical="top"/>
    </xf>
    <xf numFmtId="40" fontId="27" fillId="0" borderId="123" xfId="11" applyNumberFormat="1" applyFont="1" applyBorder="1" applyAlignment="1">
      <alignment vertical="top"/>
    </xf>
    <xf numFmtId="0" fontId="13" fillId="0" borderId="128" xfId="0" applyFont="1" applyBorder="1" applyAlignment="1">
      <alignment vertical="top" wrapText="1"/>
    </xf>
    <xf numFmtId="0" fontId="13" fillId="0" borderId="112" xfId="11" applyFont="1" applyBorder="1" applyAlignment="1">
      <alignment vertical="top"/>
    </xf>
    <xf numFmtId="165" fontId="13" fillId="0" borderId="114" xfId="11" applyNumberFormat="1" applyFont="1" applyBorder="1" applyAlignment="1">
      <alignment vertical="top"/>
    </xf>
    <xf numFmtId="40" fontId="13" fillId="0" borderId="113" xfId="11" applyNumberFormat="1" applyFont="1" applyBorder="1" applyAlignment="1">
      <alignment vertical="top"/>
    </xf>
    <xf numFmtId="2" fontId="12" fillId="0" borderId="133" xfId="9" applyNumberFormat="1" applyFont="1" applyFill="1" applyBorder="1" applyAlignment="1">
      <alignment vertical="top"/>
    </xf>
    <xf numFmtId="0" fontId="12" fillId="0" borderId="142" xfId="11" applyFont="1" applyBorder="1" applyAlignment="1">
      <alignment vertical="center" wrapText="1"/>
    </xf>
    <xf numFmtId="0" fontId="12" fillId="0" borderId="142" xfId="11" applyFont="1" applyBorder="1" applyAlignment="1">
      <alignment vertical="top" wrapText="1"/>
    </xf>
    <xf numFmtId="0" fontId="12" fillId="0" borderId="143" xfId="0" applyFont="1" applyBorder="1" applyAlignment="1" applyProtection="1">
      <alignment horizontal="left" vertical="top"/>
      <protection locked="0"/>
    </xf>
    <xf numFmtId="0" fontId="12" fillId="0" borderId="144" xfId="0" applyFont="1" applyBorder="1" applyAlignment="1" applyProtection="1">
      <alignment horizontal="left" vertical="top"/>
      <protection locked="0"/>
    </xf>
    <xf numFmtId="0" fontId="12" fillId="0" borderId="145" xfId="0" applyFont="1" applyBorder="1" applyAlignment="1" applyProtection="1">
      <alignment horizontal="left" vertical="top"/>
      <protection locked="0"/>
    </xf>
    <xf numFmtId="0" fontId="12" fillId="0" borderId="145" xfId="0" applyFont="1" applyBorder="1" applyAlignment="1" applyProtection="1">
      <alignment horizontal="left" vertical="top" wrapText="1"/>
      <protection locked="0"/>
    </xf>
    <xf numFmtId="43" fontId="13" fillId="0" borderId="145" xfId="2" applyFont="1" applyFill="1" applyBorder="1" applyAlignment="1">
      <alignment horizontal="right"/>
    </xf>
    <xf numFmtId="0" fontId="12" fillId="0" borderId="127" xfId="15" applyFont="1" applyBorder="1" applyAlignment="1">
      <alignment vertical="top"/>
    </xf>
    <xf numFmtId="43" fontId="15" fillId="0" borderId="123" xfId="7" applyFont="1" applyFill="1" applyBorder="1"/>
    <xf numFmtId="43" fontId="15" fillId="0" borderId="123" xfId="2" applyFont="1" applyFill="1" applyBorder="1" applyAlignment="1">
      <alignment horizontal="right"/>
    </xf>
    <xf numFmtId="43" fontId="15" fillId="0" borderId="123" xfId="7" applyFont="1" applyFill="1" applyBorder="1" applyAlignment="1">
      <alignment horizontal="right"/>
    </xf>
    <xf numFmtId="0" fontId="12" fillId="0" borderId="117" xfId="15" applyFont="1" applyBorder="1" applyAlignment="1">
      <alignment vertical="top"/>
    </xf>
    <xf numFmtId="0" fontId="12" fillId="0" borderId="127" xfId="11" applyFont="1" applyBorder="1" applyAlignment="1">
      <alignment vertical="top"/>
    </xf>
    <xf numFmtId="43" fontId="15" fillId="0" borderId="123" xfId="2" applyFont="1" applyFill="1" applyBorder="1"/>
    <xf numFmtId="49" fontId="15" fillId="0" borderId="113" xfId="2" applyNumberFormat="1" applyFont="1" applyFill="1" applyBorder="1" applyAlignment="1">
      <alignment horizontal="right"/>
    </xf>
    <xf numFmtId="0" fontId="12" fillId="0" borderId="123" xfId="11" applyFont="1" applyBorder="1" applyAlignment="1">
      <alignment vertical="top"/>
    </xf>
    <xf numFmtId="0" fontId="12" fillId="0" borderId="146" xfId="0" applyFont="1" applyBorder="1" applyAlignment="1" applyProtection="1">
      <alignment horizontal="left" vertical="top"/>
      <protection locked="0"/>
    </xf>
    <xf numFmtId="43" fontId="15" fillId="0" borderId="147" xfId="7" applyFont="1" applyFill="1" applyBorder="1"/>
    <xf numFmtId="43" fontId="15" fillId="0" borderId="147" xfId="7" applyFont="1" applyFill="1" applyBorder="1" applyAlignment="1">
      <alignment horizontal="right"/>
    </xf>
    <xf numFmtId="165" fontId="12" fillId="0" borderId="123" xfId="8" applyNumberFormat="1" applyFont="1" applyFill="1" applyBorder="1"/>
    <xf numFmtId="0" fontId="12" fillId="0" borderId="123" xfId="1" applyFont="1" applyBorder="1" applyAlignment="1" applyProtection="1">
      <alignment horizontal="left"/>
      <protection locked="0"/>
    </xf>
    <xf numFmtId="43" fontId="12" fillId="0" borderId="123" xfId="7" applyFont="1" applyFill="1" applyBorder="1" applyAlignment="1"/>
    <xf numFmtId="0" fontId="11" fillId="0" borderId="123" xfId="0" applyFont="1" applyBorder="1" applyAlignment="1">
      <alignment horizontal="left" vertical="center"/>
    </xf>
    <xf numFmtId="167" fontId="11" fillId="0" borderId="123" xfId="0" applyNumberFormat="1" applyFont="1" applyBorder="1" applyAlignment="1">
      <alignment horizontal="center" vertical="center" wrapText="1"/>
    </xf>
    <xf numFmtId="167" fontId="11" fillId="0" borderId="130" xfId="0" applyNumberFormat="1" applyFont="1" applyBorder="1" applyAlignment="1">
      <alignment horizontal="center" vertical="center" wrapText="1"/>
    </xf>
    <xf numFmtId="0" fontId="11" fillId="0" borderId="123" xfId="0" applyFont="1" applyBorder="1" applyAlignment="1">
      <alignment horizontal="center" vertical="center" wrapText="1"/>
    </xf>
    <xf numFmtId="0" fontId="11" fillId="3" borderId="123" xfId="0" applyFont="1" applyFill="1" applyBorder="1" applyAlignment="1" applyProtection="1">
      <alignment vertical="top"/>
      <protection locked="0"/>
    </xf>
    <xf numFmtId="2" fontId="11" fillId="3" borderId="127" xfId="0" applyNumberFormat="1" applyFont="1" applyFill="1" applyBorder="1" applyAlignment="1" applyProtection="1">
      <alignment vertical="center"/>
      <protection locked="0"/>
    </xf>
    <xf numFmtId="2" fontId="11" fillId="3" borderId="122" xfId="0" applyNumberFormat="1" applyFont="1" applyFill="1" applyBorder="1" applyAlignment="1" applyProtection="1">
      <alignment vertical="center"/>
      <protection locked="0"/>
    </xf>
    <xf numFmtId="2" fontId="11" fillId="3" borderId="130" xfId="0" applyNumberFormat="1" applyFont="1" applyFill="1" applyBorder="1" applyAlignment="1" applyProtection="1">
      <alignment vertical="center"/>
      <protection locked="0"/>
    </xf>
    <xf numFmtId="2" fontId="12" fillId="0" borderId="123" xfId="0" applyNumberFormat="1" applyFont="1" applyBorder="1" applyAlignment="1">
      <alignment vertical="center"/>
    </xf>
    <xf numFmtId="167" fontId="12" fillId="0" borderId="123" xfId="0" applyNumberFormat="1" applyFont="1" applyBorder="1" applyAlignment="1">
      <alignment vertical="center"/>
    </xf>
    <xf numFmtId="2" fontId="12" fillId="0" borderId="130" xfId="0" applyNumberFormat="1" applyFont="1" applyBorder="1" applyAlignment="1">
      <alignment vertical="center"/>
    </xf>
    <xf numFmtId="2" fontId="12" fillId="0" borderId="123" xfId="9" applyNumberFormat="1" applyFont="1" applyFill="1" applyBorder="1" applyAlignment="1">
      <alignment vertical="center"/>
    </xf>
    <xf numFmtId="2" fontId="12" fillId="0" borderId="123" xfId="0" applyNumberFormat="1" applyFont="1" applyBorder="1" applyAlignment="1">
      <alignment horizontal="right" vertical="center"/>
    </xf>
    <xf numFmtId="43" fontId="12" fillId="0" borderId="123" xfId="2" applyFont="1" applyBorder="1" applyAlignment="1">
      <alignment vertical="center"/>
    </xf>
    <xf numFmtId="43" fontId="12" fillId="0" borderId="123" xfId="2" applyFont="1" applyBorder="1" applyAlignment="1">
      <alignment horizontal="right" vertical="center"/>
    </xf>
    <xf numFmtId="0" fontId="18" fillId="0" borderId="123" xfId="0" applyFont="1" applyBorder="1" applyAlignment="1">
      <alignment wrapText="1"/>
    </xf>
    <xf numFmtId="43" fontId="18" fillId="0" borderId="130" xfId="0" applyNumberFormat="1" applyFont="1" applyBorder="1" applyAlignment="1">
      <alignment vertical="center"/>
    </xf>
    <xf numFmtId="165" fontId="18" fillId="0" borderId="130" xfId="0" applyNumberFormat="1" applyFont="1" applyBorder="1" applyAlignment="1">
      <alignment vertical="center"/>
    </xf>
    <xf numFmtId="43" fontId="18" fillId="0" borderId="130" xfId="0" applyNumberFormat="1" applyFont="1" applyBorder="1" applyAlignment="1">
      <alignment horizontal="center" vertical="center"/>
    </xf>
    <xf numFmtId="10" fontId="11" fillId="3" borderId="123" xfId="0" applyNumberFormat="1" applyFont="1" applyFill="1" applyBorder="1" applyAlignment="1">
      <alignment horizontal="center" vertical="center"/>
    </xf>
    <xf numFmtId="10" fontId="11" fillId="3" borderId="127" xfId="0" applyNumberFormat="1" applyFont="1" applyFill="1" applyBorder="1" applyAlignment="1">
      <alignment vertical="center"/>
    </xf>
    <xf numFmtId="10" fontId="11" fillId="3" borderId="130" xfId="0" applyNumberFormat="1" applyFont="1" applyFill="1" applyBorder="1" applyAlignment="1">
      <alignment vertical="center"/>
    </xf>
    <xf numFmtId="0" fontId="12" fillId="0" borderId="128" xfId="0" applyFont="1" applyBorder="1" applyAlignment="1">
      <alignment vertical="center" wrapText="1"/>
    </xf>
    <xf numFmtId="0" fontId="26" fillId="0" borderId="128" xfId="0" applyFont="1" applyBorder="1" applyAlignment="1">
      <alignment vertical="center" wrapText="1"/>
    </xf>
    <xf numFmtId="167" fontId="26" fillId="0" borderId="123" xfId="0" applyNumberFormat="1" applyFont="1" applyBorder="1" applyAlignment="1">
      <alignment vertical="center"/>
    </xf>
    <xf numFmtId="2" fontId="26" fillId="0" borderId="130" xfId="0" applyNumberFormat="1" applyFont="1" applyBorder="1" applyAlignment="1">
      <alignment vertical="center"/>
    </xf>
    <xf numFmtId="2" fontId="26" fillId="0" borderId="123" xfId="0" applyNumberFormat="1" applyFont="1" applyBorder="1" applyAlignment="1">
      <alignment vertical="center"/>
    </xf>
    <xf numFmtId="2" fontId="26" fillId="0" borderId="123" xfId="9" applyNumberFormat="1" applyFont="1" applyFill="1" applyBorder="1" applyAlignment="1">
      <alignment vertical="center"/>
    </xf>
    <xf numFmtId="2" fontId="11" fillId="3" borderId="123" xfId="0" applyNumberFormat="1" applyFont="1" applyFill="1" applyBorder="1" applyAlignment="1" applyProtection="1">
      <alignment vertical="center"/>
      <protection locked="0"/>
    </xf>
    <xf numFmtId="0" fontId="26" fillId="0" borderId="123" xfId="0" applyFont="1" applyBorder="1" applyAlignment="1">
      <alignment vertical="top" wrapText="1"/>
    </xf>
    <xf numFmtId="2" fontId="26" fillId="0" borderId="123" xfId="0" applyNumberFormat="1" applyFont="1" applyBorder="1" applyAlignment="1">
      <alignment horizontal="right" vertical="center"/>
    </xf>
    <xf numFmtId="0" fontId="12" fillId="0" borderId="128" xfId="0" applyFont="1" applyBorder="1" applyAlignment="1">
      <alignment vertical="top" wrapText="1"/>
    </xf>
    <xf numFmtId="2" fontId="12" fillId="0" borderId="128" xfId="0" applyNumberFormat="1" applyFont="1" applyBorder="1" applyAlignment="1">
      <alignment horizontal="right" vertical="center"/>
    </xf>
    <xf numFmtId="167" fontId="26" fillId="0" borderId="128" xfId="0" applyNumberFormat="1" applyFont="1" applyBorder="1" applyAlignment="1">
      <alignment vertical="center"/>
    </xf>
    <xf numFmtId="165" fontId="26" fillId="0" borderId="128" xfId="8" applyNumberFormat="1" applyFont="1" applyFill="1" applyBorder="1" applyAlignment="1">
      <alignment vertical="center"/>
    </xf>
    <xf numFmtId="0" fontId="11" fillId="0" borderId="123" xfId="0" applyFont="1" applyBorder="1" applyAlignment="1">
      <alignment horizontal="left" vertical="center" wrapText="1"/>
    </xf>
    <xf numFmtId="0" fontId="11" fillId="3" borderId="127" xfId="0" applyFont="1" applyFill="1" applyBorder="1" applyAlignment="1" applyProtection="1">
      <alignment vertical="top"/>
      <protection locked="0"/>
    </xf>
    <xf numFmtId="0" fontId="11" fillId="3" borderId="122" xfId="0" applyFont="1" applyFill="1" applyBorder="1" applyAlignment="1" applyProtection="1">
      <alignment vertical="center"/>
      <protection locked="0"/>
    </xf>
    <xf numFmtId="0" fontId="12" fillId="3" borderId="122" xfId="0" applyFont="1" applyFill="1" applyBorder="1" applyAlignment="1">
      <alignment vertical="center"/>
    </xf>
    <xf numFmtId="2" fontId="12" fillId="3" borderId="130" xfId="0" applyNumberFormat="1" applyFont="1" applyFill="1" applyBorder="1" applyAlignment="1">
      <alignment vertical="center"/>
    </xf>
    <xf numFmtId="43" fontId="12" fillId="0" borderId="123" xfId="11" applyNumberFormat="1" applyFont="1" applyBorder="1" applyAlignment="1">
      <alignment vertical="center"/>
    </xf>
    <xf numFmtId="43" fontId="18" fillId="0" borderId="130" xfId="0" applyNumberFormat="1" applyFont="1" applyBorder="1"/>
    <xf numFmtId="0" fontId="12" fillId="0" borderId="128" xfId="1" applyFont="1" applyBorder="1" applyAlignment="1" applyProtection="1">
      <alignment horizontal="left" vertical="center" wrapText="1"/>
      <protection locked="0"/>
    </xf>
    <xf numFmtId="43" fontId="12" fillId="0" borderId="128" xfId="7" applyFont="1" applyFill="1" applyBorder="1" applyAlignment="1">
      <alignment horizontal="right" vertical="center"/>
    </xf>
    <xf numFmtId="43" fontId="12" fillId="0" borderId="123" xfId="7" applyFont="1" applyFill="1" applyBorder="1" applyAlignment="1">
      <alignment vertical="center"/>
    </xf>
    <xf numFmtId="165" fontId="12" fillId="0" borderId="128" xfId="8" applyNumberFormat="1" applyFont="1" applyFill="1" applyBorder="1" applyAlignment="1">
      <alignment horizontal="right" vertical="center"/>
    </xf>
    <xf numFmtId="0" fontId="12" fillId="0" borderId="128" xfId="1" applyFont="1" applyBorder="1" applyAlignment="1" applyProtection="1">
      <alignment vertical="center" wrapText="1"/>
      <protection locked="0"/>
    </xf>
    <xf numFmtId="43" fontId="12" fillId="0" borderId="128" xfId="7" applyFont="1" applyFill="1" applyBorder="1" applyAlignment="1">
      <alignment vertical="center"/>
    </xf>
    <xf numFmtId="43" fontId="26" fillId="0" borderId="123" xfId="7" applyFont="1" applyFill="1" applyBorder="1" applyAlignment="1">
      <alignment vertical="center"/>
    </xf>
    <xf numFmtId="43" fontId="26" fillId="0" borderId="128" xfId="7" applyFont="1" applyFill="1" applyBorder="1" applyAlignment="1">
      <alignment vertical="center"/>
    </xf>
    <xf numFmtId="43" fontId="26" fillId="0" borderId="123" xfId="7" applyFont="1" applyFill="1" applyBorder="1"/>
    <xf numFmtId="165" fontId="26" fillId="0" borderId="123" xfId="8" applyNumberFormat="1" applyFont="1" applyFill="1" applyBorder="1"/>
    <xf numFmtId="0" fontId="15" fillId="0" borderId="120" xfId="11" applyFont="1" applyBorder="1"/>
    <xf numFmtId="43" fontId="15" fillId="0" borderId="148" xfId="7" applyFont="1" applyBorder="1"/>
    <xf numFmtId="43" fontId="15" fillId="0" borderId="148" xfId="7" applyFont="1" applyFill="1" applyBorder="1"/>
    <xf numFmtId="169" fontId="15" fillId="0" borderId="149" xfId="7" applyNumberFormat="1" applyFont="1" applyBorder="1"/>
    <xf numFmtId="0" fontId="15" fillId="0" borderId="120" xfId="1" applyFont="1" applyBorder="1" applyAlignment="1" applyProtection="1">
      <alignment horizontal="left" indent="1"/>
      <protection locked="0"/>
    </xf>
    <xf numFmtId="43" fontId="15" fillId="0" borderId="150" xfId="7" applyFont="1" applyBorder="1"/>
    <xf numFmtId="43" fontId="15" fillId="2" borderId="150" xfId="7" applyFont="1" applyFill="1" applyBorder="1"/>
    <xf numFmtId="169" fontId="15" fillId="0" borderId="150" xfId="7" applyNumberFormat="1" applyFont="1" applyBorder="1"/>
    <xf numFmtId="43" fontId="15" fillId="0" borderId="150" xfId="7" applyFont="1" applyFill="1" applyBorder="1"/>
    <xf numFmtId="0" fontId="15" fillId="0" borderId="120" xfId="1" applyFont="1" applyBorder="1" applyAlignment="1" applyProtection="1">
      <alignment horizontal="left"/>
      <protection locked="0"/>
    </xf>
    <xf numFmtId="0" fontId="15" fillId="0" borderId="151" xfId="1" applyFont="1" applyBorder="1" applyAlignment="1" applyProtection="1">
      <alignment horizontal="left"/>
      <protection locked="0"/>
    </xf>
    <xf numFmtId="43" fontId="25" fillId="0" borderId="148" xfId="7" applyFont="1" applyBorder="1"/>
    <xf numFmtId="43" fontId="25" fillId="0" borderId="148" xfId="7" applyFont="1" applyFill="1" applyBorder="1"/>
    <xf numFmtId="0" fontId="15" fillId="0" borderId="151" xfId="11" applyFont="1" applyBorder="1"/>
    <xf numFmtId="43" fontId="15" fillId="0" borderId="128" xfId="7" applyFont="1" applyBorder="1"/>
    <xf numFmtId="43" fontId="15" fillId="2" borderId="128" xfId="7" applyFont="1" applyFill="1" applyBorder="1"/>
    <xf numFmtId="169" fontId="15" fillId="0" borderId="128" xfId="7" applyNumberFormat="1" applyFont="1" applyBorder="1"/>
    <xf numFmtId="43" fontId="15" fillId="0" borderId="128" xfId="7" applyFont="1" applyFill="1" applyBorder="1"/>
    <xf numFmtId="43" fontId="15" fillId="0" borderId="152" xfId="7" applyFont="1" applyBorder="1"/>
    <xf numFmtId="43" fontId="15" fillId="0" borderId="150" xfId="7" applyFont="1" applyBorder="1" applyAlignment="1">
      <alignment horizontal="right"/>
    </xf>
    <xf numFmtId="43" fontId="15" fillId="4" borderId="150" xfId="7" applyFont="1" applyFill="1" applyBorder="1"/>
    <xf numFmtId="169" fontId="15" fillId="0" borderId="150" xfId="7" applyNumberFormat="1" applyFont="1" applyFill="1" applyBorder="1"/>
    <xf numFmtId="43" fontId="15" fillId="0" borderId="113" xfId="7" applyFont="1" applyBorder="1" applyAlignment="1">
      <alignment horizontal="right"/>
    </xf>
    <xf numFmtId="43" fontId="15" fillId="4" borderId="113" xfId="7" applyFont="1" applyFill="1" applyBorder="1"/>
    <xf numFmtId="0" fontId="12" fillId="0" borderId="150" xfId="0" applyFont="1" applyBorder="1" applyAlignment="1">
      <alignment vertical="top" wrapText="1"/>
    </xf>
    <xf numFmtId="43" fontId="12" fillId="0" borderId="150" xfId="2" applyFont="1" applyFill="1" applyBorder="1" applyAlignment="1">
      <alignment vertical="center"/>
    </xf>
    <xf numFmtId="165" fontId="12" fillId="0" borderId="150" xfId="6" applyNumberFormat="1" applyFont="1" applyBorder="1" applyAlignment="1">
      <alignment vertical="center"/>
    </xf>
    <xf numFmtId="43" fontId="12" fillId="0" borderId="150" xfId="2" applyFont="1" applyBorder="1" applyAlignment="1">
      <alignment vertical="center"/>
    </xf>
    <xf numFmtId="0" fontId="12" fillId="0" borderId="151" xfId="11" applyFont="1" applyBorder="1" applyAlignment="1">
      <alignment vertical="top" wrapText="1"/>
    </xf>
    <xf numFmtId="167" fontId="12" fillId="0" borderId="150" xfId="0" applyNumberFormat="1" applyFont="1" applyBorder="1" applyAlignment="1">
      <alignment vertical="center"/>
    </xf>
    <xf numFmtId="165" fontId="12" fillId="0" borderId="150" xfId="6" applyNumberFormat="1" applyFont="1" applyFill="1" applyBorder="1" applyAlignment="1">
      <alignment vertical="center"/>
    </xf>
    <xf numFmtId="165" fontId="26" fillId="0" borderId="58" xfId="8" applyNumberFormat="1" applyFont="1" applyFill="1" applyBorder="1" applyAlignment="1">
      <alignment vertical="center"/>
    </xf>
    <xf numFmtId="2" fontId="12" fillId="0" borderId="149" xfId="9" applyNumberFormat="1" applyFont="1" applyFill="1" applyBorder="1" applyAlignment="1">
      <alignment horizontal="right" vertical="center"/>
    </xf>
    <xf numFmtId="2" fontId="13" fillId="0" borderId="149" xfId="9" applyNumberFormat="1" applyFont="1" applyBorder="1" applyAlignment="1">
      <alignment horizontal="right" vertical="center"/>
    </xf>
    <xf numFmtId="2" fontId="12" fillId="0" borderId="154" xfId="11" applyNumberFormat="1" applyFont="1" applyBorder="1" applyAlignment="1">
      <alignment vertical="top"/>
    </xf>
    <xf numFmtId="2" fontId="12" fillId="0" borderId="15" xfId="9" applyNumberFormat="1" applyFont="1" applyFill="1" applyBorder="1" applyAlignment="1">
      <alignment vertical="top"/>
    </xf>
    <xf numFmtId="167" fontId="12" fillId="0" borderId="153" xfId="11" applyNumberFormat="1" applyFont="1" applyBorder="1"/>
    <xf numFmtId="167" fontId="12" fillId="0" borderId="120" xfId="11" applyNumberFormat="1" applyFont="1" applyBorder="1" applyAlignment="1">
      <alignment vertical="top"/>
    </xf>
    <xf numFmtId="167" fontId="12" fillId="0" borderId="112" xfId="11" applyNumberFormat="1" applyFont="1" applyBorder="1" applyAlignment="1">
      <alignment vertical="top"/>
    </xf>
    <xf numFmtId="167" fontId="12" fillId="0" borderId="118" xfId="11" applyNumberFormat="1" applyFont="1" applyBorder="1" applyAlignment="1">
      <alignment vertical="top"/>
    </xf>
    <xf numFmtId="167" fontId="12" fillId="0" borderId="154" xfId="11" applyNumberFormat="1" applyFont="1" applyBorder="1" applyAlignment="1">
      <alignment vertical="top"/>
    </xf>
    <xf numFmtId="0" fontId="12" fillId="0" borderId="127" xfId="0" applyFont="1" applyBorder="1" applyAlignment="1">
      <alignment vertical="top" wrapText="1"/>
    </xf>
    <xf numFmtId="0" fontId="12" fillId="0" borderId="121" xfId="11" applyFont="1" applyBorder="1"/>
    <xf numFmtId="2" fontId="12" fillId="0" borderId="119" xfId="11" applyNumberFormat="1" applyFont="1" applyBorder="1" applyAlignment="1">
      <alignment vertical="top"/>
    </xf>
    <xf numFmtId="2" fontId="12" fillId="0" borderId="118" xfId="11" applyNumberFormat="1" applyFont="1" applyBorder="1"/>
    <xf numFmtId="165" fontId="12" fillId="0" borderId="59" xfId="8" applyNumberFormat="1" applyFont="1" applyFill="1" applyBorder="1" applyAlignment="1">
      <alignment vertical="top"/>
    </xf>
    <xf numFmtId="0" fontId="11" fillId="0" borderId="16" xfId="1" applyFont="1" applyBorder="1" applyAlignment="1" applyProtection="1">
      <alignment horizontal="center" vertical="center"/>
      <protection locked="0"/>
    </xf>
    <xf numFmtId="0" fontId="12" fillId="0" borderId="154" xfId="1" applyFont="1" applyBorder="1" applyAlignment="1" applyProtection="1">
      <alignment horizontal="left" wrapText="1"/>
      <protection locked="0"/>
    </xf>
    <xf numFmtId="43" fontId="18" fillId="0" borderId="83" xfId="0" applyNumberFormat="1" applyFont="1" applyBorder="1" applyAlignment="1">
      <alignment wrapText="1"/>
    </xf>
    <xf numFmtId="43" fontId="18" fillId="0" borderId="154" xfId="0" applyNumberFormat="1" applyFont="1" applyBorder="1" applyAlignment="1">
      <alignment wrapText="1"/>
    </xf>
    <xf numFmtId="0" fontId="26" fillId="0" borderId="154" xfId="0" applyFont="1" applyBorder="1" applyAlignment="1">
      <alignment vertical="top" wrapText="1"/>
    </xf>
    <xf numFmtId="0" fontId="26" fillId="0" borderId="154" xfId="1" applyFont="1" applyBorder="1" applyAlignment="1" applyProtection="1">
      <alignment horizontal="left" wrapText="1"/>
      <protection locked="0"/>
    </xf>
    <xf numFmtId="4" fontId="13" fillId="0" borderId="119" xfId="11" applyNumberFormat="1" applyFont="1" applyBorder="1" applyAlignment="1">
      <alignment vertical="top"/>
    </xf>
    <xf numFmtId="4" fontId="27" fillId="0" borderId="119" xfId="11" applyNumberFormat="1" applyFont="1" applyBorder="1" applyAlignment="1">
      <alignment vertical="top"/>
    </xf>
    <xf numFmtId="4" fontId="13" fillId="0" borderId="114" xfId="11" applyNumberFormat="1" applyFont="1" applyBorder="1" applyAlignment="1">
      <alignment vertical="top"/>
    </xf>
    <xf numFmtId="0" fontId="12" fillId="0" borderId="27" xfId="11" applyFont="1" applyBorder="1" applyAlignment="1">
      <alignment vertical="top" wrapText="1"/>
    </xf>
    <xf numFmtId="2" fontId="12" fillId="0" borderId="37" xfId="11" applyNumberFormat="1" applyFont="1" applyBorder="1" applyAlignment="1">
      <alignment horizontal="right" vertical="center"/>
    </xf>
    <xf numFmtId="167" fontId="12" fillId="0" borderId="37" xfId="11" applyNumberFormat="1" applyFont="1" applyBorder="1" applyAlignment="1">
      <alignment vertical="center"/>
    </xf>
    <xf numFmtId="165" fontId="12" fillId="0" borderId="37" xfId="8" applyNumberFormat="1" applyFont="1" applyFill="1" applyBorder="1" applyAlignment="1">
      <alignment vertical="center"/>
    </xf>
    <xf numFmtId="167" fontId="12" fillId="0" borderId="151" xfId="11" applyNumberFormat="1" applyFont="1" applyBorder="1" applyAlignment="1">
      <alignment vertical="center"/>
    </xf>
    <xf numFmtId="165" fontId="12" fillId="0" borderId="57" xfId="8" applyNumberFormat="1" applyFont="1" applyFill="1" applyBorder="1" applyAlignment="1">
      <alignment vertical="center"/>
    </xf>
    <xf numFmtId="2" fontId="12" fillId="0" borderId="149" xfId="9" applyNumberFormat="1" applyFont="1" applyFill="1" applyBorder="1" applyAlignment="1">
      <alignment vertical="center"/>
    </xf>
    <xf numFmtId="167" fontId="12" fillId="0" borderId="153" xfId="11" applyNumberFormat="1" applyFont="1" applyBorder="1" applyAlignment="1">
      <alignment vertical="center"/>
    </xf>
    <xf numFmtId="2" fontId="12" fillId="0" borderId="150" xfId="11" applyNumberFormat="1" applyFont="1" applyBorder="1" applyAlignment="1">
      <alignment vertical="center"/>
    </xf>
    <xf numFmtId="2" fontId="12" fillId="0" borderId="15" xfId="9" applyNumberFormat="1" applyFont="1" applyFill="1" applyBorder="1" applyAlignment="1">
      <alignment vertical="center"/>
    </xf>
    <xf numFmtId="0" fontId="18" fillId="0" borderId="120" xfId="22" applyFont="1" applyBorder="1" applyAlignment="1">
      <alignment wrapText="1"/>
    </xf>
    <xf numFmtId="0" fontId="18" fillId="0" borderId="128" xfId="22" applyFont="1" applyBorder="1" applyAlignment="1">
      <alignment wrapText="1"/>
    </xf>
    <xf numFmtId="0" fontId="18" fillId="0" borderId="123" xfId="22" applyFont="1" applyBorder="1" applyAlignment="1">
      <alignment wrapText="1"/>
    </xf>
    <xf numFmtId="0" fontId="28" fillId="0" borderId="24" xfId="11" applyFont="1" applyBorder="1" applyAlignment="1">
      <alignment horizontal="left" vertical="top" wrapText="1"/>
    </xf>
    <xf numFmtId="0" fontId="28" fillId="0" borderId="120" xfId="11" applyFont="1" applyBorder="1" applyAlignment="1">
      <alignment horizontal="left" vertical="top" wrapText="1"/>
    </xf>
    <xf numFmtId="0" fontId="28" fillId="0" borderId="120" xfId="11" applyFont="1" applyBorder="1" applyAlignment="1">
      <alignment vertical="top" wrapText="1"/>
    </xf>
    <xf numFmtId="0" fontId="28" fillId="0" borderId="38" xfId="11" applyFont="1" applyBorder="1" applyAlignment="1">
      <alignment horizontal="left" vertical="top" wrapText="1"/>
    </xf>
    <xf numFmtId="0" fontId="28" fillId="0" borderId="43" xfId="11" applyFont="1" applyBorder="1" applyAlignment="1">
      <alignment horizontal="left" vertical="top" wrapText="1"/>
    </xf>
    <xf numFmtId="0" fontId="29" fillId="0" borderId="43" xfId="11" applyFont="1" applyBorder="1"/>
    <xf numFmtId="0" fontId="28" fillId="0" borderId="43" xfId="11" applyFont="1" applyBorder="1" applyAlignment="1">
      <alignment vertical="top" wrapText="1"/>
    </xf>
    <xf numFmtId="0" fontId="28" fillId="0" borderId="43" xfId="11" applyFont="1" applyBorder="1"/>
    <xf numFmtId="0" fontId="28" fillId="0" borderId="25" xfId="11" applyFont="1" applyBorder="1"/>
    <xf numFmtId="43" fontId="12" fillId="0" borderId="118" xfId="2" applyFont="1" applyFill="1" applyBorder="1" applyAlignment="1">
      <alignment horizontal="right" vertical="center"/>
    </xf>
    <xf numFmtId="43" fontId="12" fillId="0" borderId="154" xfId="2" applyFont="1" applyFill="1" applyBorder="1" applyAlignment="1">
      <alignment vertical="center"/>
    </xf>
    <xf numFmtId="165" fontId="12" fillId="0" borderId="119" xfId="6" applyNumberFormat="1" applyFont="1" applyFill="1" applyBorder="1" applyAlignment="1">
      <alignment vertical="center"/>
    </xf>
    <xf numFmtId="43" fontId="12" fillId="0" borderId="115" xfId="2" applyFont="1" applyFill="1" applyBorder="1" applyAlignment="1">
      <alignment horizontal="right" vertical="center"/>
    </xf>
    <xf numFmtId="165" fontId="12" fillId="0" borderId="114" xfId="6" applyNumberFormat="1" applyFont="1" applyFill="1" applyBorder="1" applyAlignment="1">
      <alignment vertical="center"/>
    </xf>
    <xf numFmtId="43" fontId="26" fillId="0" borderId="4" xfId="11" applyNumberFormat="1" applyFont="1" applyBorder="1" applyAlignment="1">
      <alignment vertical="top"/>
    </xf>
    <xf numFmtId="2" fontId="26" fillId="0" borderId="15" xfId="9" applyNumberFormat="1" applyFont="1" applyFill="1" applyBorder="1" applyAlignment="1">
      <alignment vertical="top"/>
    </xf>
    <xf numFmtId="167" fontId="12" fillId="0" borderId="113" xfId="11" applyNumberFormat="1" applyFont="1" applyBorder="1" applyAlignment="1">
      <alignment vertical="top"/>
    </xf>
    <xf numFmtId="165" fontId="12" fillId="0" borderId="21" xfId="8" applyNumberFormat="1" applyFont="1" applyFill="1" applyBorder="1" applyAlignment="1">
      <alignment vertical="top"/>
    </xf>
    <xf numFmtId="2" fontId="12" fillId="0" borderId="114" xfId="9" applyNumberFormat="1" applyFont="1" applyFill="1" applyBorder="1" applyAlignment="1">
      <alignment vertical="top"/>
    </xf>
    <xf numFmtId="2" fontId="12" fillId="0" borderId="153" xfId="11" applyNumberFormat="1" applyFont="1" applyBorder="1" applyAlignment="1">
      <alignment vertical="top"/>
    </xf>
    <xf numFmtId="167" fontId="12" fillId="0" borderId="153" xfId="11" applyNumberFormat="1" applyFont="1" applyBorder="1" applyAlignment="1">
      <alignment vertical="top"/>
    </xf>
    <xf numFmtId="0" fontId="13" fillId="0" borderId="123" xfId="0" applyFont="1" applyBorder="1" applyAlignment="1">
      <alignment vertical="top" wrapText="1"/>
    </xf>
    <xf numFmtId="0" fontId="29" fillId="0" borderId="0" xfId="0" applyFont="1"/>
    <xf numFmtId="40" fontId="13" fillId="0" borderId="150" xfId="11" applyNumberFormat="1" applyFont="1" applyBorder="1" applyAlignment="1">
      <alignment vertical="top"/>
    </xf>
    <xf numFmtId="167" fontId="12" fillId="0" borderId="123" xfId="11" applyNumberFormat="1" applyFont="1" applyBorder="1" applyAlignment="1">
      <alignment vertical="top"/>
    </xf>
    <xf numFmtId="167" fontId="12" fillId="0" borderId="60" xfId="11" applyNumberFormat="1" applyFont="1" applyBorder="1" applyAlignment="1">
      <alignment vertical="top"/>
    </xf>
    <xf numFmtId="167" fontId="12" fillId="0" borderId="37" xfId="11" applyNumberFormat="1" applyFont="1" applyBorder="1" applyAlignment="1">
      <alignment vertical="top"/>
    </xf>
    <xf numFmtId="2" fontId="12" fillId="0" borderId="0" xfId="11" applyNumberFormat="1" applyFont="1" applyAlignment="1">
      <alignment vertical="top"/>
    </xf>
    <xf numFmtId="10" fontId="11" fillId="0" borderId="87" xfId="0" applyNumberFormat="1" applyFont="1" applyBorder="1" applyAlignment="1">
      <alignment horizontal="center" vertical="top"/>
    </xf>
    <xf numFmtId="10" fontId="11" fillId="0" borderId="16" xfId="0" applyNumberFormat="1" applyFont="1" applyBorder="1" applyAlignment="1">
      <alignment horizontal="center" vertical="top"/>
    </xf>
    <xf numFmtId="10" fontId="11" fillId="0" borderId="33" xfId="0" applyNumberFormat="1" applyFont="1" applyBorder="1" applyAlignment="1">
      <alignment horizontal="center" vertical="top"/>
    </xf>
    <xf numFmtId="10" fontId="11" fillId="0" borderId="34" xfId="0" applyNumberFormat="1" applyFont="1" applyBorder="1" applyAlignment="1">
      <alignment horizontal="center" vertical="top"/>
    </xf>
    <xf numFmtId="167" fontId="11" fillId="0" borderId="0" xfId="0" applyNumberFormat="1" applyFont="1" applyAlignment="1">
      <alignment horizontal="center" vertical="top" wrapText="1"/>
    </xf>
    <xf numFmtId="10" fontId="11" fillId="0" borderId="2" xfId="11" applyNumberFormat="1" applyFont="1" applyBorder="1" applyAlignment="1">
      <alignment horizontal="center" vertical="center"/>
    </xf>
    <xf numFmtId="10" fontId="11" fillId="0" borderId="6" xfId="11" applyNumberFormat="1" applyFont="1" applyBorder="1" applyAlignment="1">
      <alignment horizontal="center" vertical="center"/>
    </xf>
    <xf numFmtId="10" fontId="11" fillId="0" borderId="5" xfId="11" applyNumberFormat="1" applyFont="1" applyBorder="1" applyAlignment="1">
      <alignment horizontal="center" vertical="center"/>
    </xf>
    <xf numFmtId="10" fontId="11" fillId="0" borderId="2" xfId="11" applyNumberFormat="1" applyFont="1" applyBorder="1" applyAlignment="1">
      <alignment horizontal="center" vertical="top"/>
    </xf>
    <xf numFmtId="0" fontId="12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left" vertical="top" wrapText="1"/>
    </xf>
    <xf numFmtId="10" fontId="11" fillId="0" borderId="4" xfId="0" applyNumberFormat="1" applyFont="1" applyBorder="1" applyAlignment="1">
      <alignment horizontal="center" vertical="center"/>
    </xf>
    <xf numFmtId="10" fontId="11" fillId="0" borderId="123" xfId="0" applyNumberFormat="1" applyFont="1" applyBorder="1" applyAlignment="1">
      <alignment horizontal="center" vertical="center"/>
    </xf>
    <xf numFmtId="40" fontId="22" fillId="0" borderId="99" xfId="11" applyNumberFormat="1" applyFont="1" applyBorder="1" applyAlignment="1">
      <alignment horizontal="center" vertical="center" wrapText="1"/>
    </xf>
    <xf numFmtId="40" fontId="22" fillId="0" borderId="68" xfId="11" applyNumberFormat="1" applyFont="1" applyBorder="1" applyAlignment="1">
      <alignment horizontal="center" vertical="center" wrapText="1"/>
    </xf>
    <xf numFmtId="40" fontId="22" fillId="0" borderId="63" xfId="11" applyNumberFormat="1" applyFont="1" applyBorder="1" applyAlignment="1">
      <alignment horizontal="center" vertical="center" wrapText="1"/>
    </xf>
    <xf numFmtId="0" fontId="22" fillId="0" borderId="99" xfId="11" applyFont="1" applyBorder="1" applyAlignment="1">
      <alignment horizontal="center" vertical="center" wrapText="1"/>
    </xf>
    <xf numFmtId="0" fontId="22" fillId="0" borderId="68" xfId="11" applyFont="1" applyBorder="1" applyAlignment="1">
      <alignment horizontal="center" vertical="center" wrapText="1"/>
    </xf>
    <xf numFmtId="0" fontId="22" fillId="0" borderId="63" xfId="11" applyFont="1" applyBorder="1" applyAlignment="1">
      <alignment horizontal="center" vertical="center" wrapText="1"/>
    </xf>
    <xf numFmtId="0" fontId="22" fillId="0" borderId="37" xfId="11" applyFont="1" applyBorder="1" applyAlignment="1">
      <alignment horizontal="center" vertical="center" wrapText="1"/>
    </xf>
    <xf numFmtId="0" fontId="22" fillId="0" borderId="11" xfId="11" applyFont="1" applyBorder="1" applyAlignment="1">
      <alignment horizontal="center" vertical="center" wrapText="1"/>
    </xf>
  </cellXfs>
  <cellStyles count="23">
    <cellStyle name="Comma" xfId="2" builtinId="3"/>
    <cellStyle name="Comma 2" xfId="7" xr:uid="{00000000-0005-0000-0000-000001000000}"/>
    <cellStyle name="Currency 2 2" xfId="9" xr:uid="{00000000-0005-0000-0000-000003000000}"/>
    <cellStyle name="Normal" xfId="0" builtinId="0"/>
    <cellStyle name="Normal 2" xfId="3" xr:uid="{00000000-0005-0000-0000-000006000000}"/>
    <cellStyle name="Normal 2 2" xfId="10" xr:uid="{00000000-0005-0000-0000-000007000000}"/>
    <cellStyle name="Normal 2 2 2" xfId="13" xr:uid="{00000000-0005-0000-0000-000008000000}"/>
    <cellStyle name="Normal 2 2 2 2" xfId="20" xr:uid="{00000000-0005-0000-0000-000009000000}"/>
    <cellStyle name="Normal 2 2 3" xfId="18" xr:uid="{00000000-0005-0000-0000-00000A000000}"/>
    <cellStyle name="Normal 2 3" xfId="11" xr:uid="{00000000-0005-0000-0000-00000B000000}"/>
    <cellStyle name="Normal 2 3 4" xfId="16" xr:uid="{00000000-0005-0000-0000-00000C000000}"/>
    <cellStyle name="Normal 2 4" xfId="12" xr:uid="{00000000-0005-0000-0000-00000D000000}"/>
    <cellStyle name="Normal 2 4 2" xfId="19" xr:uid="{00000000-0005-0000-0000-00000E000000}"/>
    <cellStyle name="Normal 2 5" xfId="14" xr:uid="{00000000-0005-0000-0000-00000F000000}"/>
    <cellStyle name="Normal 2 5 2" xfId="21" xr:uid="{00000000-0005-0000-0000-000010000000}"/>
    <cellStyle name="Normal 2 6" xfId="17" xr:uid="{00000000-0005-0000-0000-000011000000}"/>
    <cellStyle name="Normal 3" xfId="5" xr:uid="{00000000-0005-0000-0000-000012000000}"/>
    <cellStyle name="Normal 4" xfId="15" xr:uid="{00000000-0005-0000-0000-000013000000}"/>
    <cellStyle name="Normal 5" xfId="4" xr:uid="{00000000-0005-0000-0000-000014000000}"/>
    <cellStyle name="Normal 6" xfId="22" xr:uid="{A3F37234-4D7A-4523-9D1A-6F8D5DC19F6E}"/>
    <cellStyle name="Normal_fy0bdgt7" xfId="1" xr:uid="{00000000-0005-0000-0000-000015000000}"/>
    <cellStyle name="Percent" xfId="6" builtinId="5"/>
    <cellStyle name="Percent 4" xfId="8" xr:uid="{00000000-0005-0000-0000-000017000000}"/>
  </cellStyles>
  <dxfs count="6">
    <dxf>
      <font>
        <color rgb="FF9C0006"/>
      </font>
      <fill>
        <patternFill>
          <bgColor rgb="FFFFC7CE"/>
        </patternFill>
      </fill>
    </dxf>
    <dxf>
      <font>
        <strike val="0"/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CAF8F5-B913-4FDD-B40B-2CA0FBD15D59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FC515F9-ADD2-4B65-A0CD-250F8F37E05A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72F4F4D-0093-4FFD-A295-3989ED7F4579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0CCBEC5-A2B0-4D55-8A08-9DBF8C29BC72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3D04E44-8BD3-4D82-B286-61987A643FF4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DDFA109-767B-479C-B745-E0A4D684AD83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022B7B0-4243-411D-AACB-3C499B926A91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E2CB26B-860D-4683-82A1-C0B901E08572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3A9C388-9C31-4BFA-8BC2-4A408FD28CBB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DE9A14A-20E0-4102-ADB6-3B7AA79C5F3F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9DF237A-483D-474F-BFA6-700E716B1809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934CE4B-A816-4BA8-B399-D0A147633B56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EA2AC80-6CB1-4FCB-A45A-C58DE7D4FCD0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9958A2F7-9445-4252-9CCD-9907E4F5C685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1BDB0104-4F45-4ADF-9B8D-C7D988EBA326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7CED698-57D0-4EFF-83DC-6AC9A21C09E9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214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FC6594E-D327-4D83-904F-7078AF4E8ECF}"/>
            </a:ext>
          </a:extLst>
        </xdr:cNvPr>
        <xdr:cNvSpPr txBox="1"/>
      </xdr:nvSpPr>
      <xdr:spPr>
        <a:xfrm>
          <a:off x="12827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214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DEF6FD3D-D3EA-4BAC-9E90-9AF2481E6114}"/>
            </a:ext>
          </a:extLst>
        </xdr:cNvPr>
        <xdr:cNvSpPr txBox="1"/>
      </xdr:nvSpPr>
      <xdr:spPr>
        <a:xfrm>
          <a:off x="12827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214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39288F7E-B085-4774-AC46-8F67B0FBDCD5}"/>
            </a:ext>
          </a:extLst>
        </xdr:cNvPr>
        <xdr:cNvSpPr txBox="1"/>
      </xdr:nvSpPr>
      <xdr:spPr>
        <a:xfrm>
          <a:off x="12827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214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9257F3F-84F2-4771-A300-867323EF5658}"/>
            </a:ext>
          </a:extLst>
        </xdr:cNvPr>
        <xdr:cNvSpPr txBox="1"/>
      </xdr:nvSpPr>
      <xdr:spPr>
        <a:xfrm>
          <a:off x="12827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7993549-E4D6-4095-93B3-A01CD82F865F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FC04D43F-C78E-413A-AB42-7B686D04186B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455365A-F590-42BE-9D24-5B57BD7C65DD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E978A0C-4B09-451A-9B30-74DDDCCF0897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F286C588-F23E-4035-A43F-936F48DD1CC1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DBF9EDA3-A9FB-4BF5-8A59-19C5A07B5945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9E47667-235B-46D5-8F1E-108958724D34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71B2BC08-3866-44BC-8404-7BF62F23BCDA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6C42D45F-697E-4B63-A7CF-C1E3ED6B165F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A604441-CB93-4D56-80FD-A4058D009457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4869CB4-8D78-4398-AAD6-347D25CD7E64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256B3A7-CC9C-4E67-97DD-77B96CF0ADB5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8FE47E7A-6DB8-45A5-B57F-63BB75F51B04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A1F02710-08BB-4625-8766-47ADF0EF9241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A9E8B315-5574-45F2-B341-F048691E3BAB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45B5CB25-D398-4BB2-9204-25A667B6046A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92CEF18-911D-4F44-9BA9-C8A6EC077E61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B6D68482-B538-4F08-8C8C-9169C1D1555E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644BC700-A3F8-40C8-A39F-6602475BA2C6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89432831-5D52-43B5-8E94-978A77237996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4206588D-A4C2-46F2-A357-82B6A6520DF5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29AE937E-8BCB-4C7E-AEC9-3AD750217BCB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11C79875-0975-4AA8-BFE4-9760078E4B1A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162DC7E1-7507-4DD7-B079-E87179F355D6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318AC01E-B7F9-4166-9ECF-679E17BEB5AA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64755E-E94F-42DC-A71B-92F5EC0BCD05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1A05629D-14CB-4B87-AC5A-CFA97E9853B1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143E6AD4-F370-41C0-8C70-98099F4A1876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8DCDCD6F-6DB5-463D-9E6E-BDECFB2FFCBE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D9AE746D-9B22-4DFE-B1D7-EDAF25D990F3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E5EED174-FD17-4B0B-AB8C-DF29868EC83D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142AD9F3-CE17-4E15-B4BF-7F135A393A68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483E8AA-1BFF-4990-BA31-BABD2D6E01AC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48B97B96-7147-42CA-BE63-740229BBE3AA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62725AA6-EC09-484E-8E97-C2545FEC6A72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882DAAAA-547B-42E7-BED7-C89DA923BC52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3F806904-3841-4F9D-842E-B4B5530E448D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C1E89F5-987A-471E-8089-A523A1B17DC3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53DA6F29-3937-4634-869B-DDC9EE024FDF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C2D6E871-A250-44B5-B077-01A3FB185523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AC290D51-7D68-4A2F-9A5A-76AE69507D73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BC585F78-A77E-492F-A175-E16B87EAA728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3C0D58F5-52D6-43DA-8B9E-CA272EBDF969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5A68E99E-A56B-430C-8A11-05479DFD840A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ED6F3456-E5B7-4BC6-852D-33D661AE1B5F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DE3DA960-C934-4AD9-AA45-AB5ABB520831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2D587DA3-D36F-4BDD-8ECE-8B9C92127AA8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D413EB6B-B159-4358-B36A-F4F26755913D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84F4EA36-88E2-48DF-838C-066A58E925C1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992AF3E0-A8F4-418C-9AB1-948B48CAC7B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B38D9CA0-F43D-4E55-BDF7-F409F3B4F324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F46B8436-3EF6-4B9F-BA71-68A8B8440435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95D0244F-DDF1-45D5-9E06-5D0181A2912F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1DC0BFB4-363C-4BB3-A460-A59053115E11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7155DDC-ACA5-42CB-A368-8D19F798E0A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56A81E91-7CDF-417B-98A1-A432AFF5650A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F81CF71B-82B3-4FB5-8495-844C32AEAC43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7D90442D-1A4E-4682-8900-335E817C9CC7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DBE3B30C-ACB5-4290-96F2-64628CD4AEBF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9692A814-168A-4274-A51E-AB8A775A32B3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7786625D-949A-4647-93A2-DBF9CEC1B802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D236968B-E698-4013-8DC6-43D69F8F8A82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8B1C9E08-3C9D-48A0-AB6E-93B41E5183D6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22867297-03A9-41E9-8637-F7D0CA89F8F1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F61F6F96-9277-4797-B723-5C935AEA183C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DD9172D2-8F67-42B2-B8D1-E36B19F08289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4EC7E859-EBC6-463F-8C41-EC7394D5B7B2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A43BBFFF-2F54-4D10-B8D1-883A04F589D5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746F3B36-7410-48A7-B73E-53BC0FC741E6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5C0037D5-AC43-410F-A811-F55466BEEB06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A70B64CC-0A2E-4866-BC08-615D0FAC841E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E4D552F7-21C0-47D7-9CFF-F6FC05B98D8D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417948F-FFB1-4872-B16E-1ECC89AAC645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2E605AA1-9AB8-47BE-9F30-3CC36779C336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8BD9041B-4305-496C-AE44-A0BF6942EF13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CB6C8C-8A89-4701-AF86-F8275FE8E977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58939AB2-1ABF-4A66-AF3E-845F42276C65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A1B89B40-0913-451D-ABF0-E43C98424464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88609DB8-9AEA-4484-AD7F-B7B0E4CAA0E5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182C1A20-4E65-4507-83BC-A9A40210BACA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B7D10FC5-599C-4711-8FEB-F73BC745776C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31FA7CB-F725-488A-9E22-BCF6B65EA655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3A31D281-85D9-46B4-BFEE-00D1C419E1C4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E966A3F9-F02E-40EE-BCCA-DF39BED0E730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5937E9F8-85EC-4005-93CB-0D567030EBE7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B87BDFF2-F9A5-4304-99FE-9BC0F9AE6A75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3F6B5B84-EA25-45D1-8D66-5549C950A44F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1C282D7E-2A48-4C1C-A11B-A525302C35FD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68358D7E-331D-47C2-A441-83067B30DF2E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8714417C-F24E-474A-8C49-08181DE842FB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73B46EBE-1280-440B-A017-D0F93716BE24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4E4E75C5-2CD5-455A-A795-F4C60E394F8A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866FED55-6C67-41BB-9A14-43C579C5F7D1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ECB0B2E-DEEB-4CFC-A83A-0DBCE9AE3A34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CFD7A1A1-19A7-4E11-BCCF-F3A9DBBFC6E3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98530302-B62A-4842-AF17-FD534F8BF729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833DB1A-6095-4CD1-90D9-B47E4E0D8DEE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D0FADDD5-F41E-4F94-B5CF-00D8945E80C8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CC2D6E06-8898-4466-BD91-44624EC4D358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A20C1B5D-DFCB-4C6F-854B-E1220630AD28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6DC459C2-6E35-426E-8442-3384E1944EAD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75A5D80C-49F9-4872-BC55-13164A141686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CFB37FD0-AE36-429A-AB24-5F21EA83D244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F041ECD6-8ACB-41DA-A2EE-4848A26B828A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1AAB2096-8940-4F38-A40D-B56D4E9C06EA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A2E61F89-564E-4CCB-A3EB-0A53B96D93F9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7D566106-717B-47F5-9A29-227F4BADC261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63168817-73AA-45CA-AE62-78097B349EC2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47F8DD00-1793-4CC7-AF51-FBFAB46EA45C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13DD55BB-8E84-4376-91A5-946185AE64BA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CD67B6D2-5261-4AAA-B096-7DF69B8F73E8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B062AFF-9603-4868-8C01-60986E8E47C3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3FDC7D72-BBD9-46B6-AD55-CEEF504575C1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825C1299-DED8-4D7E-8272-C6B33F6CDBD8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9A4FB3BD-8550-4ECB-B23E-45AB951B9026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E9569359-3FDD-450E-B6E9-25C84AFCA350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E3D2C36F-258C-45C1-AD90-20CFB2C80560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C166C899-4443-4FD5-B7D0-3975926196DB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7E5B14E7-9DBB-413C-A1D7-92095B0D18BD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DE72BC8-A81E-42F5-8D93-F42F09691D67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82A7AAFE-CD62-40C2-B40F-8933D1C28AC5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2C3971EB-9D55-457B-89B5-A485FEB942C0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B0A913AB-3D50-4E1B-85CF-0B9371D3EB8B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CAC15A07-8583-4585-8003-BFFCC1422210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3D17FF0C-25C9-4430-BC06-D9CE80FF711E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261236E-7002-4AB7-BCFB-CCF3585F88EE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95E8A1FB-2C4D-41AC-94E7-27EDDC2DCB7B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DE290840-50E1-492B-9517-16869B73C5F8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754C0542-6A60-4496-8F20-1359D178A1FD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683A2F77-CA1E-46B7-99E2-2D72BCE1060F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A803E010-2E22-44B9-BA2D-A2E031D89C94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E29D2E99-D633-4DE6-BE1B-6B548D1C0D5D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BC46F04B-7B9F-4C7C-A4A7-6753F856BB43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29192874-E98E-4503-BF8A-68C664CF4C93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43C4ECBD-106E-478D-A50A-8C6E36ABA709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70D78CE1-5708-4AD8-BC6A-D1007E09DFA6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60670823-74A9-448D-82A5-32F82A9CA0FE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18764B53-F9E6-43CC-8CB2-06FC4DF1CFB4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F2B7C59F-BBA0-46A6-BE97-A1C0DDE6B888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9AB6F807-9E8D-4155-AC97-827A2C3C0991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2CF5328D-00D1-4AF9-A7FE-0BEED3E2D1C4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F8FD7314-9253-4F26-AEC8-7E4A8B414277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8698E7FB-7E62-4F2C-AD5B-0872F7E14A3E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A5166721-EDD6-448D-AB68-877211250858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EE7DB041-0F13-4593-AA6C-BD0EC09B7851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C2984E40-6A53-40E5-9FC0-C59A9C16AD75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D81E7856-F1C2-4D2D-AB20-DC5AF7D8836B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2098A799-C324-477D-BE52-48C4B68DD434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8A7B93BC-17AE-427A-A101-EC9472E43831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E1B6C6EF-54E6-4CA1-A991-0FECA3B4FA18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FBA6250E-0062-4093-9EB7-8D95BDF996B5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B4A06163-69F9-42F4-95FB-0D5626510157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AB623A2B-457B-4CBC-88C2-7C5148E3ECC3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E7C45882-1AFA-48EB-8FAC-BEA577C74280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1F57A34B-5C9D-4B77-B3F6-DAE35229C2AD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ECEB3C9-FEA4-4528-AB85-A8944EA00DE0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2A11406C-543A-4034-8B2E-315CE62A0C2D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A9CE6453-55A9-4EEB-B29C-DD911855EA8A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B6670BEA-AC48-4DC9-8EB1-BB4906BBDDDC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690717D7-6742-4043-9290-369DA7083ADD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DC1B1E66-E0C3-490D-956A-B3E0164332A1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D607D030-56D9-4A6F-94E8-6EDA0080835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B1514E2F-5BA7-4C66-AA4E-3A19C3DC187E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F3CFD0B7-DFE4-4BE5-AB98-D07A6B24244E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E66A6D6-2644-46F3-A9E4-01F41DB989D1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FA74807F-66A1-446E-BE15-143A24DD3DC8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2145952-2D4C-486C-BBFD-A3AD7E6CC29D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84246D-D3C7-4DFF-B7AA-7EE7C80E3A5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F7B9F776-450C-4F5E-B72C-7520C71E767B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A192FFC6-8BBF-4DF5-B72A-66001E6555A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B741DF71-97B5-43DC-9C1E-5F7B75A49ABB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9D053E92-BC48-4E10-8885-B1CA37E884F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D1391DAB-C6B8-4599-BE1B-7DE1FF1B5F46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2007BF22-A34B-4B2F-A178-0D196C55B10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3CD69E75-DE39-4A33-80A3-ECCC17B4B0C5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6032CB8D-F3BA-4B1B-962E-B6FFF4210972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F889E4F7-DA74-4899-BBEF-88F8D7DDA777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ED8D6D1-0934-45D8-828A-3D54145BC46C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2DE0266C-4164-4B0C-9DE9-18B1D92ADDB3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36504F95-AB48-40DD-82E3-D9B56DC9C712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299E8E6B-0F36-4364-922F-70FEEB5F4BBE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244CF03-E232-4711-8350-3B1BED7FA21B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36436C9F-90F1-4D9F-9C81-DC585FEBCCE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F7814613-6298-43E2-83D0-95CC80DD3490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5746FC83-CE32-4FB8-BA02-2F9795E82081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74F1AC03-787E-4209-9782-FFA0C5F9605E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DCF5A587-36FB-41F4-941E-1E0DEF0C4956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C7D9EB97-65A2-4136-9398-FD3DE152754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D545C9F5-4E47-48B7-836A-20870AD54487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E4C2934D-B9AF-43B4-861F-F80E959AF501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95268461-FE40-4ED6-97F4-E8A536CA70A6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8C11EFFC-C287-4781-8B6A-947B61EA4BFA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F22384B0-1047-4003-8B73-91B9F4917A6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1712A3AC-487A-4FBF-8482-866A10674EDC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B0530602-5B1F-4106-BBD3-A796F41C2C37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808F06DD-1413-425A-B8BE-96EDCB9A086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96480A9B-3CA2-45D4-B33D-84A73EBA58E9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C6E28588-19C8-414F-8361-464B2512308B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793F597F-9F6F-4CA1-B0F5-6CE0B85F8C62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E11EC656-9723-4C74-BB21-BEFAA2BB1699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8E33F95D-02F6-408F-A3F4-8D84FF78679A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A5DB51BF-015E-4268-B484-0FB6103BD6B7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1B47C0AF-A58E-4649-B479-2CDBD715B0DA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56CCA023-4253-4247-9784-EBF2B6A78E3D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E383BB2A-185E-45C2-8234-AC6852E7CA8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D4E5D9C5-8FB8-4A35-A66D-1D1E9BF7BD85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AA35BF3C-D5E1-4C37-851D-A85BA658834E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9E3ACC31-CBD6-4DB7-98DB-2874F0D4A6F0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86527D6C-0746-4586-9A40-1B31784615A6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FBE4ED37-AD61-4F68-A06E-01698172C810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B251062-4DC1-4DE6-9667-81E45A2B1BFB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7773BFE1-ED72-4BDF-BE4C-80136DA06664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E834D178-D660-455B-BEF5-AC15C90E6051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78612FE4-556E-453D-B7A4-9CC1DC381039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8E18980B-A23B-4E23-B702-CC2EEC084A25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7D224A0F-900E-4439-8C45-D94D74B69436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C70733EF-BD3F-4794-B474-4E2DAFD9FD77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7181A53B-A34D-4984-BA56-8A9B9CF48382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DFE52173-502F-4264-9F45-6F4B0008CA33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676DDCB9-3186-41B6-A72C-0189CB1ACF52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F894BF4F-224A-4A2F-9481-47D31F46CC46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A6C1FFB6-0A26-4113-A316-8CFC394E72AF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690EB732-23C3-4959-8794-68F3B63EF6C0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2E105B70-0842-4E3C-94AA-A3764BEDCA4C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D5709C64-EFCD-476D-A696-522597F89F0C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94FE27AE-B953-4726-8D3C-9EDA713611FF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D8FF9B25-627A-4772-8760-78E87CBEBCEB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A628C928-4A18-4D3C-B72C-424425DAB753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2D4A707C-91BB-41B2-9BD2-C778980531E9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B4579E07-B881-449F-9C39-F75FD225650F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30432892-CFC5-4F5C-A796-ACC2E24322F1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E3B7AD0D-2B7E-4149-8886-B330D16A9D4D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4D02797C-A878-447B-AFA4-8235C5030ECB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D2BC9156-9735-43A8-A743-B34AF1297263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A6029971-89D6-43FF-91A4-F2CD80AD9DBE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949BD392-08A3-43BF-AAC2-47AB37C72368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3C45A034-403F-4056-AB46-8F867E661A9A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7D997E50-7E42-4CB0-8BDE-185A2FB6BC82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56E34794-F973-4A69-AC93-D4B5EB3800B5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9DEFA1A7-87F7-4C78-BD57-4415C535839B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70396525-2B94-410C-A4DC-1E18D264B396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476F0EDF-8037-405E-8D9F-90CB9B05B32A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702C00FA-FA74-413A-9CAB-A8DFC18922B6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54D8C569-397E-4CF7-8230-AFDE5ED604CE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CD562874-3CB2-44DE-A5C4-7D6B4611E6AE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88D45313-9A6A-40E1-A68C-3306C778E788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2E975F5D-06AD-4277-88EC-86CC02C7279C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6947A0B-47B0-430E-BD94-345FA7D08273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1B0DE5E8-0568-4A2A-8350-4A3F6D67ECFB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AF5D37DA-0DF4-4F2E-A4F7-6CD9305FE15C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D5634994-F473-4561-9979-D6003129250C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114A06B9-3E64-4CF3-8652-F256C5059553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22585E33-41EF-45B0-B26F-CCAFD6808DD9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C5D64760-9A29-41A7-87B6-7318CE47A7EE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F681238C-D226-4BB0-A70A-41B4EEA85FA5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633AC494-C212-43D4-AE93-75C9B7EC2FD8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B3AD89EC-F371-4FC2-9D93-BAD72F56CABF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64BC870-8BDA-4492-8F30-B01270D67B6A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CC9BE29A-402B-4B47-B1DC-0E724565DA34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4AF16141-7CDC-47D7-BDFF-D1CBFC9BC886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508FAB3-B119-454A-812F-D7D6255E4D73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D93C3961-42A2-4415-A805-28207DDA1CA8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241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B2F38877-06E9-42B7-A726-3CD527F57C4A}"/>
            </a:ext>
          </a:extLst>
        </xdr:cNvPr>
        <xdr:cNvSpPr txBox="1"/>
      </xdr:nvSpPr>
      <xdr:spPr>
        <a:xfrm>
          <a:off x="641350" y="430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241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D5450DDD-54F4-44EF-8262-60928184BF44}"/>
            </a:ext>
          </a:extLst>
        </xdr:cNvPr>
        <xdr:cNvSpPr txBox="1"/>
      </xdr:nvSpPr>
      <xdr:spPr>
        <a:xfrm>
          <a:off x="641350" y="430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241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D0AC3059-6F22-4131-A34E-3C2053D1ADCE}"/>
            </a:ext>
          </a:extLst>
        </xdr:cNvPr>
        <xdr:cNvSpPr txBox="1"/>
      </xdr:nvSpPr>
      <xdr:spPr>
        <a:xfrm>
          <a:off x="641350" y="430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241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9DE0804D-C42B-45D0-A683-FF5441981E3D}"/>
            </a:ext>
          </a:extLst>
        </xdr:cNvPr>
        <xdr:cNvSpPr txBox="1"/>
      </xdr:nvSpPr>
      <xdr:spPr>
        <a:xfrm>
          <a:off x="641350" y="430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1B882066-926F-4E47-B139-959CA63D991D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37BA325A-1E12-45AC-ADB5-EC12C242912E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AA3896C5-94C0-4021-BC72-66F2040AF908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BB6A172E-A07E-4D84-B695-ECD3C64BCAA2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FE4532E3-0B7D-4078-9C1D-AC5E4C89A49F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956C8D2B-EF49-4241-9B1D-6E937F9C0725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8FFD2F84-5D63-4244-9B1B-B65623A951D1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40836750-51D4-4871-BD67-972894C6170D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6E1F630E-B90B-44A0-A376-AEF10E52828B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FA27BE7E-7598-49ED-9940-41E612A518A3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B1A71F3A-5DE1-4FD1-9B81-C5780F8E3CC8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649B7FB-F913-4D86-B354-CB1D94F0193E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BBE12A29-306E-49DF-9561-DD85904D3712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D6070BDB-C2ED-41DA-BB1C-951CA1A1781F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877B1349-8BE5-43AB-947A-68DBCC0BCFD5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CF1A46A0-94EA-4DFC-81B3-4023D5DAE9FD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214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613053CA-548B-47DD-9B3B-F542A92DF1EF}"/>
            </a:ext>
          </a:extLst>
        </xdr:cNvPr>
        <xdr:cNvSpPr txBox="1"/>
      </xdr:nvSpPr>
      <xdr:spPr>
        <a:xfrm>
          <a:off x="12827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214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CBEC10E9-6FA7-475C-90D6-D29EE74A2370}"/>
            </a:ext>
          </a:extLst>
        </xdr:cNvPr>
        <xdr:cNvSpPr txBox="1"/>
      </xdr:nvSpPr>
      <xdr:spPr>
        <a:xfrm>
          <a:off x="12827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214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B6A52F12-46D6-4023-B3FA-E6988032B219}"/>
            </a:ext>
          </a:extLst>
        </xdr:cNvPr>
        <xdr:cNvSpPr txBox="1"/>
      </xdr:nvSpPr>
      <xdr:spPr>
        <a:xfrm>
          <a:off x="12827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214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DEC6DF32-20B4-46C7-95DC-A54B41C85EBF}"/>
            </a:ext>
          </a:extLst>
        </xdr:cNvPr>
        <xdr:cNvSpPr txBox="1"/>
      </xdr:nvSpPr>
      <xdr:spPr>
        <a:xfrm>
          <a:off x="12827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839FA68E-4C1B-4D33-A9D3-F911A712E1EE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DC3290E2-9765-4E9E-A539-01D33E8842CC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AE3EA2ED-BEB8-43F8-BD23-0CF4AE09BD71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222B45BB-4667-4091-B3E8-93FB3ECD17E4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16778F03-1E6D-4AEE-B0D5-B6BC251F7A5B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25EB6386-CEE2-43CE-8A31-253478C0A032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122A0ABA-312D-4513-83B9-9B195F82921E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CD86D62-FC0C-4BDA-8CC9-67554330F462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705AE338-7004-420C-99F6-7E578353C4F2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5330B1F8-9648-4A89-AC91-DD0E46C5D618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AFF43C53-0E22-4F8C-A330-C109EBCF3CC0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3CA3EC06-2B4E-45BE-AA99-7156C992BEFA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BEA31A0A-8F11-4E31-8737-9A85B3BE0615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1125C16A-7911-480D-A69C-C1D5442B178A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1C13C90D-829C-438E-919C-1F1A1B3B6C4A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F5AF468B-878B-4885-A838-2FD1347579D3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450A5EBF-163E-433D-B380-A0DE5508F060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AEF9E916-7E76-44BA-AE15-EE6843D789CE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874E829B-C1CB-46E0-B26D-4ED959195A9E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BAA91D35-F443-4A41-9FF5-A71AC8BC5CBA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F268DD4-D3EE-4A68-BFB7-B010B6D3AD8A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1917C56A-EEE0-4654-9686-C4E5E8772BEE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A6039941-8921-47F4-B6B3-62FD4565AADD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82C0017-1727-40FA-89A3-386869A4E7C6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95E6F953-FC97-4D57-9EDF-2E72AB80A1C2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E98EE323-A469-452E-87F5-BAD885967213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CAF5AA26-E712-448D-B783-55F0A22F210E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B405355D-FA1A-4FE7-892C-EFE7BA18098C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51BBE0B4-E248-4607-B5DC-D1EF80C6B79D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D5B0E357-C073-42AC-9E53-F1DE81E40C04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C03223D5-17DB-4F5F-9143-E0C629CD1DC6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AF78C993-1733-4B1A-9004-1F61B43A0A0B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4337F4D8-B924-4454-8587-E0F176FF902E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8389B154-483D-4449-BDB8-77E7967EA6B2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5114F260-B45F-403B-AEC6-DAB5AE13C788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28DDB64C-DAA6-4682-BCFF-87A4BD19B095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D180B0DF-4773-478B-A673-997579C72AEB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91E5DF2D-E866-4245-804D-21EAC7C9FCEA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52E9E5E-2333-4C48-9F2B-565A1A898AF4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8F533F09-F464-4904-B3F5-94ADBF00DFD7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D83183C6-E3DC-4136-9CEA-C00742DF5B8C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94711F6A-EDDC-476F-9823-94D6AFFB9C88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A2CFE3C3-16CF-4D0C-A51C-EF4F60278886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EBD4E610-6A08-4133-8F1C-287558F2B53B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4DAE4B82-B1EE-4446-814F-2424348DF546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D52BDBB4-6A11-4A7A-8B0B-DAEAC311374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3EAB0E0F-E5E9-4A6B-AD7C-8CD462463B92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648DF2AA-02A0-4F8B-A127-A72E376C068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93680FC9-76B3-4987-9698-1B65B49C3EF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D5F9FAC8-1231-43CF-B140-0EB06C998407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41EFD5F0-E352-4DA2-9953-9476B5A8E05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F5EF4E12-CEE5-4463-B394-35C89578E05D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E7640772-9F71-4DEA-828F-3CD97467E646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DE0CE649-E7C0-4437-B3CF-AF2B4EDA8423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19E575B3-6AC9-4C7C-806D-91F7D091B4F6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991A1468-04A0-47EB-8238-4DE93AE443BD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A65B50B8-F962-4958-9FC7-B32000AD90D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F3E20334-2A6B-4B24-B296-FEE414840B3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2907FE61-EE3F-4F25-8F7A-E9325FA657D8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43BBD0D0-4069-4D2C-ACBF-2BD2F197FBD1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EE0CC618-0E05-4C43-9B3F-4EE1563F25F6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5C38C0E2-A051-4DAF-8A5E-8CEC04E2404F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EF847A13-2FBC-464C-BD94-33213884B98D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F7060A2D-FCD8-4B99-9309-48FE2F23AFE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40D1DB4A-7911-49E7-B65A-AF6DA9426BC1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A199C8EB-7950-48B7-9049-1514454C2B73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7CFFB9B7-0818-4120-A6E3-96FAE2990EC2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E5E79AAE-B482-4AF5-8CA3-9791A213C4FA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732A3D5A-6D8E-49BB-A45A-FC3908551BFC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4215721A-1155-4558-BCC4-736CAC27B273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66777121-C0BC-498B-97EF-E6A9E3A5760F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AFA95861-29E2-480B-A99E-D80221A10315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3127C0B7-FA48-40AE-B1EB-612C1CD4C544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86390D6C-3853-4F7B-853D-EEC4D847C819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CFF723DC-4ADA-4867-BC5E-E14B887BA791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30424428-0DF0-41CB-B006-9E8CB239EBFD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49ADDA77-6422-409C-B451-E65899B5C6A1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315C6659-645F-40D5-9897-56BF4822024E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BF577766-666F-429F-974E-34CC1BA7B868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66D93C5C-AC1F-4864-B9F7-D174D5750E66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73135B82-02B0-42CC-B452-B2AA1E303A17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74CF4203-3A00-4326-8A63-3D57EE9FCE27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24D27684-3759-4D62-8721-6B908423977B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8E582155-067C-4F75-B121-D2BBFBDB5309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C584692F-D103-42ED-9B23-2D44BC7FE6E3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F475152-8AA5-4E83-839B-A3339D242A1D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DE809E5B-DAA4-486E-BF30-3535DD2DD223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859CF394-6A9C-471E-904B-98EDB05FA132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BF866884-CD6B-4A53-851F-25E6E7821B6C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255EC3A3-A503-4A34-B33B-DF25D7A00624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F6EF97E2-40EF-4528-A218-E58414D4115F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A3887675-EFC6-480F-BF6E-12C830A942E2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9318E098-3440-4F64-A24E-574496ACCC0A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DDC82C2D-8D14-48F3-837E-C6145CD5E872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1882BED9-081D-4FA3-8BD2-8BA56097F8E6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487B9A58-6066-4114-B3A8-A3B42AD515F1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0161D38F-8C2A-4989-B8E0-08F6779D1740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CEBF9CA-FB99-4BFB-B067-404FB771AD8D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DBE67875-8ADD-490D-A6EF-F26B32E8A3FD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2CE181BD-A783-44C0-95F4-D3ED9E0988F0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BABF6F2F-EACB-44AE-8165-EBBB010C2131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1FD81844-BF94-49FC-B950-B7642F2FBFA1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42953C9D-31BE-4CF9-A6FD-A5373072AFCE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55DA3EDD-2A92-49D6-8A31-F19B7CD37B9C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A0981A13-6736-4C85-813D-0C6EA27BC6DB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4EEFE26E-AB71-4629-A394-7AD2544AA0B3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3F66B84E-7EC5-4F59-A087-C5EFB0C00DA4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27D00CF2-450A-4A1D-AB68-686D1F974AA9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2B43F12A-2188-40DA-9F13-81667DA1A434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E3F11B11-CD0D-459B-AEAA-07DE422D5D84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C5E1438D-5BBF-4F9F-A706-2BDC80366DAE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C8E99AAF-4E39-4E64-8694-11B48BAEDA71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E5ECF311-1137-4B18-B685-295E256B190E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B08BB5A5-9315-4AD3-A061-AD9096D6A4FA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D2A0D82C-C0BB-421D-98B5-5692C085957F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F262773D-2195-48D4-9D9C-4D0406EDC606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54E5376E-0FEF-4348-A337-A02FA188068F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8D6D96C9-7B06-4F86-8FAA-5BF8A8604912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356BC6F5-E76D-47BB-838F-101CA3170E2F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B4A32ED3-7890-401A-AD6F-22D847ACF0B6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2FD33E78-83D5-448A-9661-ADBD59BBA87D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075B7025-705B-436F-BE27-253A266E8366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48C3A604-6BEB-4A47-AC5A-AE7F91E8AB77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A5DBF68D-B052-4504-A84B-5BA0B47586A1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D4943C82-31A8-47CA-94C9-B25D7F54CBC8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8EDCED36-C724-42F3-AAC5-0EF631755D82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5E81694D-D091-4226-9DB0-152F3B88BD56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8A282C5E-C9F8-4694-AFC2-0F643C7A4F24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368683B3-D28E-4E6A-8DDD-C624FA4BB79B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BE3DD365-0B20-4515-9BB8-4E0DCCDDB54E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1918869A-73D0-41D8-82D1-B09013A25E66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C800BEA8-2BCC-4538-93B0-F926F65D49F2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5A2F463F-D81C-4E74-9486-3536FC49C425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3E3E3BF-98B6-4D64-A63C-2F5D6A0C743F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74670DD0-BBBB-4B36-8E23-7BF7BB04F2EC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68B424B1-FB05-4664-B578-EF5085C4EA79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4EBA36AD-173A-464D-8FED-0D672A27AA12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CE24E63C-B7EC-4AA3-B84F-4F690068DDD3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722BAD17-BE34-4B62-89C8-2AC32120C985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22C77E29-9309-4322-8901-837F71F09DAE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6792FED3-1000-4D54-904D-12E25CCFF3E2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63D171A7-F8A4-4516-BC8C-4F6D2F393EE8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B312441E-0446-4FB4-B5EA-E2C3828CE228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FDB759C4-61D7-4393-989E-69F38063CF53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8473B838-2402-4B97-898F-E8B7070D5456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255640A8-916B-47F6-92E3-F0A2B03F0882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653D2122-BD15-4E74-8D51-24768C797F36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E4FB16D-B24D-4562-8C4F-9DE7B1B38C1E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27200292-1527-4F68-A31F-93DA61E4AD29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83FBAB61-2D14-40A5-92C9-35F6A9FA107F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A1349191-DB8D-4CD3-8AB4-1C161DB21CE6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F10981A5-BBC8-4416-959E-2FC045E1A321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CACD8D73-E002-44BB-86E2-C0705F9926B1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67551A76-0B64-4D98-9B82-2014F60110C1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F56CC429-F2A7-4D4C-9F4C-993483C54FF6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2A45E96A-05BF-4E1C-91D2-70D8891C983E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788D8E2A-9003-4996-89E4-0849A9C9ACAB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D6903AD5-4EA3-46C7-8418-D4B407E0AA4C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CCAAA369-3A06-453C-9A75-65E7C6D835C1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6A00DC86-608A-43F2-8657-6EB5A407DEAA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2D18DBA3-8E66-4099-8D8F-6E1CB4B6632D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1D9D829A-3B63-41EB-BADA-7DAE851BB8A0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87FE4F-D695-4C5E-BBB2-6EA8FEF4A73B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809958DE-AF45-486B-A4AC-F89A03450C87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AEBC14F0-EEFC-46EB-9D4C-4512E0B05C0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DC26A0F-039E-4806-94EA-E19DA8CE9C4D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8C165C72-F94E-4919-8691-6A98EF30F3A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65478EB7-8D43-4A4F-99ED-E0C7DFEB7460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AB8C2951-D0B7-4AED-9FC1-B76BE9AE9463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F9EA4A00-F0E5-42D6-98D6-9DAB1B257A41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A3AD66C0-EF8F-4085-A6E7-45A175097B30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59AA4C5D-C6F4-449F-A00C-011BB94EF4DB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FC9918B1-B4AE-48FA-B535-A9B08BA1206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BF7657CA-D737-4A23-BDDA-075417C27B89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51B5F3B3-7F11-4295-85A5-99EEFC53E82A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E11AA2F0-7052-4B87-833D-B781E3A80DD0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FDBDD4B1-2027-4AAD-9AE4-2837C48E313E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EE8ECD1C-5AA6-4654-80C3-3FD699C159C9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25D3A2A0-810F-4798-A766-636915537A0D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57038257-7ECF-45CB-995F-24D8DA55594D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BC18E2E7-6071-4D12-9BE1-FF4EC53507D9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247BE6DC-12FC-4D89-A038-571D9F9DB51D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213A16C8-8D74-4DB8-9A3B-8B8AFE25D65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D01FB63E-E813-492C-96DA-164E4BC74222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A1398EAE-1974-4B63-B73F-990070FE4A30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39952948-0BCE-4846-A245-66171A43FDD2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EB4E0AC5-F9F7-412D-8A06-BD440123DB93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8AA44E7D-589D-424B-9241-85494608875A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79C1722D-6B63-47EA-AD61-77693BE8373C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97B0AED4-C2FF-40E0-90B6-E6CA2942BA68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88F328D3-B7B2-45BD-B3DF-6B963DD92120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C7362FB3-B91D-4F97-BD1D-08295C02AB9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73496FAA-389A-43D9-BDCA-1964EC60B8A1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CD442CA9-C95C-47F1-9A8C-3E87599CABAE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6066918B-6735-4743-B0EC-8E4EC8DAC797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E00B4F6C-79C4-48EA-952A-5D1DDC847D39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11345018-9081-49CE-B22C-712D1B60D5BB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53BBD921-0545-4C2E-8576-8C0238EE05E9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9232ACE-5CDB-4701-89CC-E3D12EFF234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F2B48104-8E4E-4EE8-B39B-4B4BB459AA8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77D3C8A7-D550-4D0C-A02F-49199A6F53A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6F26812A-B021-4814-B8F2-4F0CDA37C31C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5CED8707-7276-4431-831C-46BA72CD646D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FB79C0B0-7D74-4E1F-9339-2CCD292C12E5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B0854ED5-DCB8-4824-8125-0870661D1B6C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1E75230-EAE2-4C9A-B916-77FE0137DF02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F18DAE68-6B8C-484B-AE9E-BA3CA2E4229B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9E08718B-384A-43D3-9C1A-A14F0246E8A8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154401FC-FFF3-498C-9D74-E2945A579766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91E75559-22AF-43F0-8AB3-31AB6C340C06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709443E-5F12-4F28-AA85-D9726A0164B2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7743D79C-5B5B-460C-AD97-BBC369FBA8C5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7532994-39DD-4F6C-94AE-08B61528CF7C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8D95E1C-2FDF-4594-B6B7-8D079E49C41E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16A946E6-551C-4D76-876B-49A4775D557A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92E99481-85FD-49D6-8C3B-9DB7619C580F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D75519F7-F021-427E-AD4F-8D06E3A598BA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86C1F366-ACAA-47A0-B8ED-E075292DC9C0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CF025A26-0957-4A16-AB5A-7D98698339F4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188C9F63-2293-4A16-B773-B4E2949BC8CA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75D13C6C-EABD-4344-B468-AA2521EDDAED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44727580-B71E-4971-8E14-BC19D950C62C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B4A281B5-0FD1-4475-AA81-DCC1BA3FE17F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46F35A62-8E5A-4E20-B57C-F1EEA3D1C6E4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3162F33D-44CF-41FA-873F-7B56496D1743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ACB4B664-3DD9-469D-B442-3A1D5A6355D8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E2FCE7D1-2DB1-48AB-B7D0-1F7793B8ECEF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F542B0AB-D493-4CC1-A063-7040E430B813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E8E23ADF-9D93-4CA5-8516-DDD6D31F95D7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A26E2B56-A185-4C79-9CEC-5FB68FA5607E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70FC1751-2903-4765-B1A7-4EAC84B46C97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7623464D-E0E1-42C4-983E-A2E6D93C8981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5419E87C-2093-4626-A535-8F9C39090615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A17CC37D-FAE1-4F6A-94D3-47D24FF5A882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0786B466-2916-4F80-B873-C91A97A368A8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A012D3B2-2142-40D0-BC9F-2B00027739F7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D396CE5F-E1A1-4857-BA05-0CB2D99DCB04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CCF324C9-BB95-40BC-8457-AD2271C4C83E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2BC11DA1-9F36-4408-A967-5F1DDA5A7858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E9E9DDF3-6561-42F1-BD1B-37C4552BB98F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8159F85A-C836-4972-B126-C02D4C0572F6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AA10259E-572A-4F9D-8DCF-0063120DE1EB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FFE600E3-8A3C-48F6-B6D7-345F0A040880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2492EEA2-9B6F-46C5-99DA-F757F3DE0EC9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AD9296EC-4BB3-484F-9328-C8A0A2E8E450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68CEF6D6-269B-4DB1-9ADC-99C39B6F3B15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8DE5A0-CD7F-47AC-97D9-3B8FC584569C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9E675CE2-B727-4FA9-9F73-B61EDF80701C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61C51742-249E-444F-AC3B-9286FC55EC77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20371167-3098-4006-8F5F-9390D0FBC2D6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D11A6E32-2ECC-490B-83F7-91B19E7CFDE1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684DDF8F-388D-4172-9C8B-FDF6B1D85E20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44B2B7D8-25A1-4673-9D94-9976BEDAD632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A54456B3-7F0E-47AE-8B69-D612F2A60EC3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32C9BAE6-14C2-4022-8549-7E91F2ACDE9B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C051FAAA-5809-4A04-A2D8-8632BF63F7AA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424FCEB5-CD37-4C12-84A1-57B9E5BE3756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0AE626D7-3BD9-4E63-8F81-A874FAD54ACA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EF822E37-81C3-4F04-9F34-1652EF154A2C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5290F4F7-3396-4E56-BBB3-311EEE934D8B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41E3901F-B722-45F2-A679-6312D6EBED03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BB8EB3DD-5EF9-4AA2-B7BC-2C7265ED25D8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241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9F4FD3AD-12DD-4421-B324-D785B433D50C}"/>
            </a:ext>
          </a:extLst>
        </xdr:cNvPr>
        <xdr:cNvSpPr txBox="1"/>
      </xdr:nvSpPr>
      <xdr:spPr>
        <a:xfrm>
          <a:off x="641350" y="430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241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4E762282-8F81-4B26-BDC0-7E90C3345973}"/>
            </a:ext>
          </a:extLst>
        </xdr:cNvPr>
        <xdr:cNvSpPr txBox="1"/>
      </xdr:nvSpPr>
      <xdr:spPr>
        <a:xfrm>
          <a:off x="641350" y="430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241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59F09153-5EAB-49AC-B517-29D63D19AFDF}"/>
            </a:ext>
          </a:extLst>
        </xdr:cNvPr>
        <xdr:cNvSpPr txBox="1"/>
      </xdr:nvSpPr>
      <xdr:spPr>
        <a:xfrm>
          <a:off x="641350" y="430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241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50ECC84A-AE52-4132-9977-7E1D9D317C2A}"/>
            </a:ext>
          </a:extLst>
        </xdr:cNvPr>
        <xdr:cNvSpPr txBox="1"/>
      </xdr:nvSpPr>
      <xdr:spPr>
        <a:xfrm>
          <a:off x="641350" y="430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C5332CB4-48D0-459B-9AFC-02AB67E15CD2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1648F208-55C8-4827-8AEE-7BE9A79A9582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2F83E7D6-C505-46B4-A60D-683290A94F20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BCB4D54D-1111-4CE7-9EAE-78F0FFED0644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C82D0E5E-9FE9-4FD4-89CF-86ECE09134CE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8296D19D-FE3B-4FFB-AB71-DC4D06E52345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86CCF6A7-A2A1-44BD-ACC7-1DF70D9402C8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ECB2EF3B-11A0-4A74-847A-14B74EE68989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7367C4EA-0E41-4CD9-9B57-DC1E4B3AC075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7E9C5F79-0788-4832-83FC-CBDA2E579A94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B71D5423-AA04-4A2C-8E55-AE68EE2D3009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695C2EAD-DCC3-48DA-8F7E-EE375D754990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23E04142-3FBC-4262-B8A8-1B840367C6BF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3611EB8C-0424-4833-9847-AEF0B26908A5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B8EDCE71-59B0-453F-8F19-B8E80907EDBD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CBA6D733-39E5-4D89-8DBB-2A7AEAFA67F7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523A78D9-1437-4D55-979C-65E8A641875B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0C514A3F-731F-4E8E-8F6A-85FD98726879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7A7F3DA8-AD41-46EE-888F-DF4D7BEAEDBE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825E2AA9-1BA6-4AD9-B5FA-3E3FC4F18E44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ED1BE68C-AD07-42BA-A4B9-6353C1F8416C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4EF2C18B-F7AB-4FF7-9C22-E318CBC9C973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29434E31-10BF-41FD-90CA-ECAF01562D1D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E853F74B-A696-4EAB-8741-74F5CB286D8E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1F2E15BC-EAC6-4768-943B-65605067F0D1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6E4D5E88-103E-4AA9-8790-ECE4B90B63D5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F7260D3F-EB01-4F6D-BD05-E4A8812C2346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41795266-25BC-4340-A9C4-F29C453A2892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E3C05088-4297-4405-B090-75F9697F6323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7BE2BD9E-9FB4-4F65-84E5-68D521A93349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8F80C6C4-62DF-4406-8986-5605A3272379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id="{203C01E4-4B8A-4785-B9A7-03B42A395453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id="{BC6B63DF-5374-4F72-9473-3481E14E9335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id="{9D37D7B1-A54E-4F60-A272-E8AA333395D0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id="{B1A8ED1A-C038-4346-90B1-85A9490BBC60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id="{E490E190-11B0-4664-BCA0-BB9CA98F5532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id="{4FFE83E6-85B8-4A19-89A1-3C39740D7F24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id="{A3A460B7-0B6E-4F2B-A47A-A8B5B1E831FB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id="{6C8B0EE8-837B-4457-80C3-18396336E46B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id="{9F609C31-7C0C-41D2-AFA6-F597831C73D2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id="{BD46E5E7-AF43-4232-A8D9-7D2808BFC258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id="{B32FE05F-B2F5-46AF-9152-55394628B9FA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id="{CCBE6F25-46A2-4087-A8C9-03976DE233D4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id="{02E17B54-6419-449B-9B97-CD68049911AA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id="{DDFCC025-BEAA-45E3-BF3E-C1B60D0906A9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id="{EAAFDE3D-B34C-470C-AF69-F06B60DFE119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id="{113B7E93-AD4F-41ED-A25F-8787A4C798FC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id="{7FEAF3A9-A988-4284-A456-D47DBBFF3E82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id="{CBBC77CD-A617-49F6-920C-3F184D885CAD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id="{11518C39-2110-4FC9-9A7C-C369BB9414AE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BFBE5EF5-F27F-46AD-AFD3-F23EC7419903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id="{7D8A3579-05F3-431A-9248-7E2B9576D5E4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5C33F5B5-4A00-4987-A76D-FD560C13B0CB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id="{1CABFCE2-E239-46EC-BE94-F063FBA03116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id="{E73BADA1-62F5-4ADD-A04D-1ED38CBC2896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id="{DA50DD7B-2EE0-47CE-9A26-883F1ABF2B35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D4E07C8C-6C4F-4B6A-A1DF-EEC19FFE6099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id="{FE3F393D-0E6C-4E7C-8475-E21E6AABE339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id="{89B43A9A-EC62-42A3-BBE5-8A54EA1303CE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id="{19C1A9C0-C5FB-41C2-A6B0-2AC7F41810C8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6D1A1907-E0A1-4B27-8903-078DBC8FEDED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D3338C62-2771-471A-8CDD-2CB0DF41209B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E52CEC64-C127-46CA-926A-7159DA99E69A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9EBE3CFA-4FC1-4D25-B347-8AFD1E6694EF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79BECBE9-7DA3-42D9-9117-B5D47EE0C0ED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D89202E2-0D46-4E4A-9406-61EA2DB228B4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E1ABE516-37CD-4E9F-A820-4373AE370E30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7BB0BA75-10D5-4A60-912E-0CB363964FF8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2585F077-93C7-4042-8A3A-EFF790D3C46B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CFD3EEEA-DD7B-47C4-9C09-590B9911F64C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E906C49D-2338-41AB-8B0C-A9784B72BEED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id="{030BD9C0-E57B-4090-B6FA-8DC8B0983AF9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D823AD11-BD18-44B3-A2A7-8CBA598D073E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26F07744-9A92-44C4-BF55-C8C6D613B050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12AEE8A0-6527-42CE-91C6-A582E49D66B5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04B092E1-A4FF-4CE1-AE97-60440D2BA831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FC065ACB-6612-40E1-A258-0F3CD1FB79A1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5B23834E-84BE-404C-89ED-368D5A131536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0F803297-88A8-4B67-A64F-AF20D6DDFA7C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30BA156E-903A-4E38-99C5-A6706A5B9E63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id="{272F2113-93F4-4925-B140-587F46019132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id="{2ABBC338-0543-4E82-A1C5-42DBECF72235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id="{C843F3E2-F576-452C-BAD4-2477A0BD3E5D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id="{F1B74314-2833-43B4-9969-2F2D0BD13307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id="{5F8941AC-7190-4AE6-8403-45895DD6394E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id="{F4A78ACE-207A-4A4F-BF53-E6A46CF2724B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7B545E2B-F926-4ED1-A233-D0B7B2805E28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id="{AF3804DC-36E1-428A-AC76-7EFB20A65712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BA7E599F-703E-44B1-9BB8-5732306C4140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id="{43A99F1B-96D3-4DED-A3CA-3ABE0B755A50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id="{76A067B8-F5CE-4476-BC8A-9A69F6EF1337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id="{DF21E559-B9FD-4A51-9B23-325339D7C3FA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98975760-2A36-43D7-A9CA-DA4403B71929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id="{6ABBE928-89FF-4B8A-AAB2-C087CBDB174A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id="{C1232D89-09B1-44A4-9C2B-C66688F09C72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id="{7343C51B-2F2B-407E-9C2F-6F29A14CE16D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C65C9EDE-65DA-4DA1-9E01-B15E29FC8F53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id="{25D77DFC-D515-4CAE-9F16-D3B44C70A25B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AE83AE41-0FB0-4441-9680-64797A29AEB2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id="{3BE9E73C-01BE-467D-AFFB-7118BAD19209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7621D8FB-1618-44A0-B13B-2CE46559F81B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id="{7CF0B6B7-661E-4E3E-A4C9-5532512CE6BC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2479EB12-4A10-4697-A73C-9DDA22C22858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id="{1B93B7CA-5669-4E0C-99B4-02E63EA36F80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BA15223A-3974-4A2A-AD3B-B1B1334D0270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id="{F54FD94F-1469-4A0C-A9A9-B7CC56BA594C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id="{B78DF95A-9FA7-4763-937F-94A41A4089F2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id="{FD80F9A6-F0B9-47EA-B75A-B3F4D6422A28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id="{70C7B154-7E5F-48A3-A372-2C5406EB97C6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id="{9FC925BC-F1E9-4060-B782-BA1349A9D73E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F6ECC0C7-0802-427A-998F-02536A45AC14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id="{6836D755-319A-4187-B5CA-C434A29208F9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BA23D587-EA2B-4A60-94FF-33B1DDF70E0C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id="{ADD8040C-0B19-4C36-8C10-21D92CE8D3C8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0E2692F5-CBD5-43BB-8498-D770AAD56A34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id="{30365D68-D314-4737-BD43-3ACA5B08A618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id="{ECAB90FC-2E23-4E9D-977B-C3EEDE6608E7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id="{DE9A9378-FDD3-4D08-A981-E730AD2907A2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id="{63F96F47-5FA8-427E-8E66-FF07892BFC1A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id="{36343A0D-9B5F-41C7-BEDC-87A33BC7599F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id="{D95BDEF9-C338-4FDC-9412-80D91ADB9C8E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id="{56C96EDA-3935-4BAB-8EE1-2DF68B169A3E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id="{9CD76AAF-AFEE-4E08-A01F-EF59B6F70B8A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id="{B6DFABDB-F18D-4A8F-9E96-D62015BFC37F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B26A58E4-AF24-4F4A-9064-69D7BBA532E8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id="{2DD538F9-615D-48D6-876E-264150D4B5F4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id="{9124D9B1-8C10-4AD5-AC71-413F3F11720F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id="{767828E9-2FD9-4958-9023-1BB06CE7BFF2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id="{46C09808-B4E7-4FC7-B8AB-5892ABCE5E7B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id="{342DBBB5-26E2-4BC4-AC23-AED465FB869D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5E25F8CE-766E-46C1-9625-3A1CF49CB022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3F81A53D-1A40-4C4D-A009-A02922752483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56158B12-2D76-42C0-B64F-21C89007D1EA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id="{27048730-C6C6-4CA7-ABA6-318E90E2D8C1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id="{1CC891F8-6970-4DAA-B6F5-56E50921C726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id="{456DD1BE-E84D-4C21-9276-BA75E8F831AD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id="{8DBA2938-FAD2-41DA-936D-0ECACAA4B2A4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id="{DF6F88E6-0494-452D-A3E2-3AA0FEA02D17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id="{464DBA19-55B3-4287-A9A5-24E7428CCD76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id="{3456E283-2ED6-44A6-9A34-00405716A309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id="{4281035A-6282-4061-ADAE-7BD0768F016D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id="{C84F9930-0290-4C01-B67C-EEEDDE914516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id="{E5D00F49-4A43-448B-8E92-3904ECD24CD1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id="{5ADB8DC2-A43C-4121-B6BC-134623B8FD2A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66287E91-D6CA-4CDF-A389-0AC78C8FB59C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id="{26E70524-BC42-4BE2-9E0D-0CD7919A079C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id="{F1648BCF-5FFB-41C3-8203-213EAB21358A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id="{A8BB6D7C-CE1C-4E8E-9102-ED95770E773E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id="{C44DFC49-75E4-47C1-8FD2-283176D9FE07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F54B253A-D72C-45EC-854C-C3FFF5A16A02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id="{A2259E72-F2CE-4ABC-A844-5CAC1CD3443D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id="{22FECA68-71C7-4F84-870F-81BA08DB6DE8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id="{70AD0BB3-9F14-4630-B134-0C67753F35AA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id="{45E12461-90DE-44EB-BA79-1248916BE89E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id="{BD8BB9F9-6F84-4AD1-AC63-765B3C05AB0A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id="{02866544-017B-47C8-AA5D-27BB62C1490E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id="{454C078F-623A-420C-8E86-F04228D15E0A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id="{664F10AC-B5AB-4D43-AB9C-698F55E00D26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id="{7A43E182-7804-46D9-B4DD-545200AFEEAB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id="{D8941A42-24EF-4253-9502-1B2442CE2A20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id="{1E05402F-3F1C-45F7-B463-D3989FF7C414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id="{9387CDB0-FBD5-4B99-B5CA-8F3801614299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id="{59530505-4AD5-4B89-AA07-1393A81BA723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id="{EF723ED5-657D-4C6B-B055-E6F34E2F39DC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id="{6BDB76AD-F303-496B-8BF1-856D1AA7B185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id="{8B6E8001-5970-4E85-9CF9-47ED4BBBF345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id="{003645A2-1376-4B92-A5D9-39004BD68A1D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id="{A8F0B09A-6831-4184-9A97-D6FEF1A01F0C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id="{9F20F427-F08F-4041-879F-978AA15AD274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id="{120025A0-E83A-401A-BC74-5DD490AFAA4B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id="{4B34383A-8D4E-4AA9-BB8C-DBC2E9E93556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id="{1D7D64E1-21CB-437E-841B-7BA6092B6AE5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F1FC8717-C550-498C-B081-B627702C87E3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id="{90C1DF1B-CAA0-4539-AD87-903AC2890E41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id="{9F31D69F-D376-4089-99FD-4C1408E8F54A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id="{6B88DFCB-59E5-49C5-A886-DE74A172825C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id="{3A04B062-50D5-4F4E-BE62-24E9B1BEA680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id="{34E1025B-46AA-444D-B22E-FEE7D4EF5FCC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id="{4A6E208A-63F0-4F4F-87E0-A4C70D32B2BB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id="{B27F1675-6979-4ED4-866A-5F09895C9561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id="{0BFE7456-BCA0-4254-9206-43AB3E2F3F61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id="{D3D3A678-95B8-44B5-92CE-B42CDFBC576F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id="{A8E6DA92-95A7-4424-868E-2CA0D4D4A25D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id="{7C5E6BA3-01F3-4750-A78C-C40119B12CF4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id="{E4406130-8927-470A-838A-F98266B4A83C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id="{C6A463CC-49CD-4834-8401-08FE0A860984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id="{E7CD8B8A-3196-4BA7-920A-63D1AE92AF48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id="{2156B3B0-EDC2-44D1-9271-0C4CC6DD8B6B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id="{ACC031DC-3C9E-49E8-B75F-23C803000E27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id="{E190F540-CE33-466D-B8F7-C4DF6B179E08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id="{74C02BB6-8E67-4184-8A12-03210DA2B361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id="{435C6303-B3BD-4B1E-B74C-396FF302095A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id="{DF2AB1B8-86AF-4032-A641-CEB48D298F5A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id="{F0ECD7C3-032B-421F-B79D-078505DBC2F6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id="{C7707347-C21A-4C41-A765-26E041D2D839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id="{75A96543-6ED0-42E2-B361-AE1C423243E2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03178D54-07E1-4639-8E04-FC20720EEB76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id="{8D47DC84-171A-46E8-AA25-419077F086F4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id="{DDA38F1A-4300-4C82-9A5F-657A1510DB2E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id="{FF94F5FF-7EDB-4935-B79F-F5CB1A3B90C0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id="{D98BD0BD-D236-4DC3-A97D-78F799491DD8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id="{DB791177-758B-4BD7-9FAC-E694C3A41931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id="{E8DEA8A8-6D2B-4B0B-9270-6C2E4DA6FA58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id="{69D7126C-86CC-4096-82C4-11CF16FEFFA9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7F7762F5-4691-457F-9394-B6664DE859D4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id="{C7ED6FC6-E555-4843-934F-043FCFEFC6DF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DBC25A5B-51EF-4556-8323-27C8C137A797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id="{D5110C6D-17D7-4ED4-B4F4-57A452C3590B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56EF0C16-9D39-4A1E-B2BA-CDBCB3B67523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id="{9A3B18DB-B0DF-4127-87A4-0EFE422B635D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id="{D457858E-C8AF-4C7D-AB66-5E25CD6B86C6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id="{CDB8DE5F-30C8-4659-825C-2BC2F897202A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8563D69B-0EBF-4FCE-8C38-3F3A113C54D2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id="{7DEC8512-1F90-4380-B0AE-D865A1CEFCD2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id="{F894FB5D-1C98-40D8-B6AD-FAA00B219CD7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id="{438AF036-664B-452C-B230-8D4C26F2C1E8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9A87DE9A-11A7-4FBF-AE07-963741178BDC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id="{97FC163C-0A5C-4484-B0A1-9862B6F78499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id="{137DB5C8-8AA9-4C3E-A29E-25FB648E1ED4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id="{76ECD05B-80A8-42F4-9D88-E69BFEFC3C41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D70B5500-DFFF-43FE-BEDC-15E0CF18BC2B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id="{729470CA-1071-4ADF-A8FD-68864B3F8080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4CC708CE-5DC7-4D25-8753-A2F4B7110D0D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id="{A0B92884-BB0F-4C1C-A6F9-F38B524DE6A4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id="{5DED264E-EFC0-4E26-968F-CFC25DB43F32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C10F378B-7281-498E-B178-5336579C18F5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id="{7D391DFE-D7BD-4DDD-9C81-B0EA0ADCE59E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id="{1B151900-F351-42A1-9120-6B61EBE8A3F0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id="{C3817732-6405-4A19-AC45-69E06085AA3C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id="{D9151904-F569-4101-8E49-FE788FBD4C05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id="{869AEB9D-B8CA-4D8C-BB30-9152679C58DB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id="{E6B8FA50-51BC-47E1-9B33-52B161DF00DA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id="{B917CB2C-64DA-4BDA-B504-866525E558E1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id="{6021284B-C60D-4BDD-93BC-6A66025465DC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id="{1CD16195-AC3C-4C6F-AE79-FBEA28F052F5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id="{A9BBAB2C-4B82-4696-96A6-9794A025C73A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id="{BD4B896B-C096-4D39-9571-BAFE005C21C7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id="{A19CFBBD-00F5-4BD3-9098-FFDCD5E0704E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id="{23FE98AA-8FB8-4B52-B4A3-DEE5E6FF4DE6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id="{13B9B5F4-92E8-4A51-B32F-68F8D73269AE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id="{73F707EF-9A75-4296-8590-62B122DB027C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id="{277BE21F-3CFF-4A40-83DE-383FB736179A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id="{67F60D0C-874F-4A52-B8D7-FB19A84CF328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id="{04354947-74AE-4E0A-86F3-ED8E970C845A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F521CE58-74D3-4833-A281-FDDE3396BB61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id="{2810F069-E6A3-4219-81FC-7B39E7C32E11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id="{C79041C5-778A-4636-94BF-33B777FCBB54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id="{8B158E6D-C9FD-4D68-988D-789768D2061A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id="{7571D908-67CA-4B1D-AA3D-875B8A0AD34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id="{994A3173-A97D-4C94-BEA0-4B3646E96C1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id="{92B897B9-C6DD-4355-AE53-EEF7765CC4D4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id="{078C540E-84CD-49C4-BD1F-0D178A032D46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id="{FA5F438B-D097-4C84-B58F-9284A2D07642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id="{617FA7AF-6572-40CF-9DB5-58025AE3B887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EF87ECBD-7112-4CFB-A376-6405C95B38BC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id="{93528C8A-399D-41C8-ACE3-32288A83ECE8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id="{0E61B3FC-06F9-4C48-8839-73A74B74BC19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id="{26CD707F-8F41-4C5E-AD34-CADFE7DEA58B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id="{42874E4C-60D6-4889-8D96-63B4218C32D3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id="{04672AE4-C228-46FB-AEE5-DC5E90AB397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id="{AD0B21C7-C344-40F8-8C05-7A4D10E785BD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id="{F4A0443D-C480-4B9C-83DD-8D532C36AFE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id="{8D29FCEC-2D0A-49AA-AC5D-FF963F725AD9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id="{B6E6BF9F-5A55-4A22-B92E-7CBD08EFC66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id="{A8440D0B-5668-45DF-A421-BEC6926EC1E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id="{4C6BF12E-FD6A-4305-AEF8-ECF3973E9073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id="{47CDF27B-C573-4BBD-929A-FCBDE0E6C25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id="{F3269E8A-333D-4A99-8563-77F5314AF79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345130F1-E252-4FFB-9297-CD04531BF46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id="{FDDEB9F6-78CF-4FDD-87A5-263B70C8E84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id="{828FF32F-EECD-488B-9BF5-1812A8A1E9B0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id="{BEF587C5-B95C-4B63-9769-D804B0956D8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id="{3E708983-BB2B-41D8-B0D7-3C29465E8146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id="{06A375D6-F4D4-458F-B3C1-FA41C21B2CF3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id="{9F4BAA26-C33B-4E20-805B-57FD9C77574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id="{A78024BB-C079-4013-A0DE-A3AA1A587F80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5348DF7E-A37A-4946-8DDF-B6F7A717C83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id="{F6EC3B47-0C88-466E-94D2-ECDF5D06746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id="{18D18949-4DF7-4136-BF66-4B51B91A06B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id="{925673DE-A370-4350-B916-17D3C27F7A9F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id="{4F12BED5-12DA-4872-B83F-79B7CD6AB385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id="{B1AA7DA7-FEFE-4E85-B0A7-2A8DCF65368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85F0377A-E5A3-4FA5-A236-76B427F93C1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id="{3A3C41E5-E905-4520-9D03-3B250D1CC089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id="{C57FC633-97E1-4D93-9E63-0FF4676FF16D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id="{A1FA75EF-9A76-4688-9EFC-950BB19665E4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id="{933AA411-DF09-448C-96B0-267847E36FC8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id="{48718C03-B6A9-4C06-9CB5-D231F890F7F3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id="{D8619DC1-778B-43EF-8B00-0B341FE92FAC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id="{6255E05D-D769-44EA-A065-1EE514291FCA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id="{B2D00923-3399-4B05-ABD7-B7C274EF2F81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id="{88D2E577-B05B-4093-95DE-7311709BA1C3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id="{47AEB1F1-76E4-4116-81D1-3800B81160DD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id="{8AD61B42-CE7F-4E56-BDD1-8D65AC76CD1B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id="{C4809A7C-60D4-463F-88FD-EBC75C6867D1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id="{CA2B87FB-9D23-47A9-A583-4F143955FCC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id="{BE480A3C-E55F-4675-AA41-AF0303FEC3B0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id="{2156C103-4219-43E0-A31C-F0E0F6A41D3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id="{19BDD153-2926-4B22-91D2-7B4DA27D2EFE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id="{C5AD05D9-556C-4373-A19C-6757571E6259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id="{36A904C5-B0D6-4D79-820C-EEBAC23EC3AD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id="{2428D315-7751-4019-90C2-2CE31A43D23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id="{7851F1A7-5441-4AED-BCDC-7AB34229F33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id="{17C87F93-FFAB-430B-A0DF-A955F3A712D4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id="{F976412A-815A-4D30-864F-B2E56C63811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id="{F02879AA-FAFA-4E58-A75F-10300B1BE68E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id="{C68178F9-877F-4FD8-B8AD-FC6A96AB8DD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id="{9E83A8F4-98F7-4D40-8280-1AAC59C4B7B3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id="{A35D4D09-5609-4BC9-A421-29F4ACFF39A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id="{034F1E98-D75D-405C-A782-42DE1DCFACE4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id="{3D32ED41-F82C-477C-8E63-F5EBE0D36DB0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id="{7F2A5F4E-39E9-418F-8BB2-715B38364CC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id="{0DEF4604-C7E5-45CB-A70A-FA6ADB4119AD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id="{4E747633-5A2C-4C43-AD3A-D556E8ADD2A9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id="{251C9F2B-2D59-45CB-85ED-2174EE978C9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id="{22F0B780-3E1A-4DAD-B194-9B1AB6D3C0E3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id="{A917A23C-9B74-42A9-8745-60C685618579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id="{1250750D-CDDB-4B44-9195-DBFF9ACE18F7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id="{9D3187D8-E6B7-4FFA-BF3C-9ACF63C5FE62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id="{117EB313-496B-4F24-812C-F7B9EDD169C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id="{9074D502-1508-40C1-A158-FD50D216C82B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id="{646B475D-0D57-4DA7-A911-C51C814B732B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id="{BB517027-E37A-4B42-AAD9-55CAA9AF739B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id="{DB9AC729-E426-4A94-B805-6A84BDC0DC75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id="{4C9AC65A-E42F-4BD4-B723-3D4FD742960F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id="{5FF753E6-D483-4F58-A80B-9A587A8FEDD8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id="{BCB2E31B-24B2-48F2-9BF5-D23E542B5389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id="{5899A6B6-3234-414C-9833-307384B09F0D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id="{FCE871A9-7AE5-4AD8-9407-3901908AD3D4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id="{5734DDBD-7A30-4BBD-8B9C-BD7E33BB9A2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id="{FD3DAB8E-3AD4-4860-BA6E-844FC479734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id="{CF50963E-3624-4802-884D-4E7ABE8924F0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id="{D0CD1D64-6D62-49F7-9073-A7006CC2DA1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id="{964CC29F-BCCE-42B2-A875-41DB2E5F1A80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id="{0EA61B6D-7133-444C-9949-246A14B26FAE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id="{7B9114A3-D5CD-4896-99E0-C255FAE49FD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id="{40F2DBC6-CC25-4414-9DFD-30763A5E8D7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id="{0AA3452B-3362-4AAA-A822-B3A9E8BD1670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id="{859BF84D-E36C-4BB1-8913-27F2E5A5456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id="{1C3AB96A-1C7C-4081-A96C-A5844FF760C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id="{A828881D-8879-45D1-944E-5873357E228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6CC6CF86-CC74-4084-873D-BFF30ADF411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id="{EEF3B64B-E626-4D63-853E-BA657EC7EF0F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id="{1A80D9AA-9048-4586-A48A-8ACE2B7941FF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id="{B9F587B7-AAF8-4002-BCB2-96B29A966CC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id="{CF7F9395-DB12-4FA6-B614-0BADB27D790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id="{FC847C67-9154-4F46-B325-6919F35D132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id="{F568C156-FBD3-4A24-8511-82BABBFAEE4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id="{68B71296-B628-41D3-8734-88F59D1F831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id="{FF69EABD-7C98-406B-829C-03B167FBD602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id="{206145FA-1C7F-43F8-A913-1AE69E44C18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id="{9EBCFCA1-D224-4A52-A166-94304856742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id="{7F26CDAF-736F-448D-8EA2-DD7BE7D1992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id="{1E12AB56-4FF6-4EE9-A5A0-004FB0AAE705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id="{71998E9D-E7EF-4BF8-B688-B54D07EC949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id="{D9E65B5C-B7C6-4247-813A-5EFDF854FB63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id="{6E39A5B4-6DB7-4F7E-8FDB-F63752FF066A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id="{EFD70879-58D7-4B42-B70F-5A5038E84FC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id="{392064B3-BF5B-4F28-A20B-5949E5C8C14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id="{927E27AD-0D07-4AA0-8210-6E080042086C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id="{C97E1158-7315-4292-8F27-E43EA073202C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id="{D2DB4FDC-58B6-4379-AE72-4C822F4ABE6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id="{1D4C0F48-F6E8-42A4-AE3D-757B1220D5F9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id="{65E372F4-1FCF-4C50-8CBE-85B979EB92E8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id="{08FE6E86-60A1-4C47-8D8E-CFDF89C68F16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id="{FF245796-CF81-41B6-AE03-2D9505F34B8E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id="{1CD809E6-7D63-47DF-88F6-238883E6A67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id="{A8BCEA8F-0A87-417E-853B-CD447A5F3A6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id="{271D2CA3-7682-426C-B180-EB35F589863B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id="{BF9E56D4-A88C-438E-8075-267A7365503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B5543A83-5B63-4036-916E-D2A8D78A5D0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id="{7F859181-C29D-491F-AA62-30566D07484B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id="{774F5CAB-1D90-43A5-A810-895C2C29059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id="{0B4FDB8D-0C9B-4F7B-821D-9265C6E6E31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8FBE01B6-5BEA-4DDE-8A27-FCC1DAFF6DE6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id="{E90FB4ED-A4AC-4FDE-BD84-51EDF5E3BC1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id="{4522BB1D-F7AA-4B99-B574-70EA5B5AA3D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id="{F31ED34E-9A69-437F-9772-67514237C1D4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5CBE0A00-D8D6-4413-A24A-F99D31277592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id="{39DFF844-6108-4D45-BA55-FB28A4624FFF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id="{1CB6C908-E8A9-41B3-BB53-CF91796CF2AE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id="{542CE424-55DA-4913-89FC-01711E780A8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id="{AC59902D-FF28-46D2-80BF-10CB6228EF24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id="{D369FB5D-D60D-400E-88D4-0C18618DCC7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id="{088D4BDC-B012-4848-B3F1-50C941E539E6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CF0A2656-8E13-4860-85AA-EE1B25C4A69D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id="{F2097BA2-4F5F-4F3E-A1DA-35B77B28297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id="{E8246823-9247-4CBD-87E5-0EA4CEF2A7AE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id="{8CF038B5-5C51-498D-BF00-662B33200739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id="{9DBF2473-3B07-4B6A-98A4-DBE802CA3231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id="{58C0305B-E0A6-4BF7-864A-E34660514941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id="{625B14F3-70C0-4FF2-BAE7-C3C82E66115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id="{562CE92D-FE6B-43C0-B6E6-026D7ADD4EA6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id="{52C2A3EF-4A74-4180-BFA7-EF901A0EF64F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id="{D57B3716-99DD-4188-A0DE-311B3D11CA3F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id="{E236AEA0-3654-4895-AFF7-411C34863E81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id="{F9BBEC9C-AD82-4C7B-9146-BABFF3D72951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id="{3DE5B047-326B-4F54-BDEC-FFBE9381220D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id="{AE3D5767-C230-40B0-BFB0-164EE7E939C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id="{1C0E9F30-DE08-4991-A9E3-D8BE16AAB5D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id="{03251A66-4EB7-47AE-AB38-2E8E46FA38C3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id="{582C28B1-41DD-4E4F-A8E5-9F4571DF3733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id="{5D538D70-670D-4227-B8A7-9BAD9BA1B9F0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id="{BDCB3E81-1970-4311-B366-BCB00BD67ECF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id="{43014CBC-DBC1-45AC-A879-DFD04B4EC35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id="{322A0E6B-5F7E-4756-BC39-36A6024D85C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id="{FC6507AE-160E-4B15-B684-EA1355A91A7F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id="{AF0CEF0D-A7D2-4E64-95BA-C571FA950A8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id="{26B57442-B7DF-4180-A4DF-38E7B3A50A4D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id="{9AE3F12B-11B0-4DD0-8599-149D4D498B64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id="{31C9981C-DCDE-4AE9-9BFB-B8F77AD906A6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id="{25D7FC72-3D4F-47A7-BE9C-52A2584F9373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id="{DE553E60-022D-473A-B41F-7CF902045FC5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id="{465322FE-5BB9-45E7-BC1A-AD0CE872FAFA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id="{B725996D-81F4-4C01-BC57-281E7813CF18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id="{E9380AB9-D2C5-42ED-B484-29CD30E3B591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:a16="http://schemas.microsoft.com/office/drawing/2014/main" id="{8992D86F-694C-4AF6-AD98-B14533532CDA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300189AB-27BC-4578-99CB-289766F0332B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id="{0A34CD0C-7DD9-48A3-A020-302513B9E7C7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id="{A9DECCF2-952E-4500-8A5B-BB992BCEB847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:a16="http://schemas.microsoft.com/office/drawing/2014/main" id="{D8D78749-40AF-4CD9-BC26-46FD93AE5E74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:a16="http://schemas.microsoft.com/office/drawing/2014/main" id="{0D715124-DB24-4933-8EBE-563218B446D3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id="{A180FF11-FCA5-413D-9A5C-725772429292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id="{9DA3C181-6517-4C12-A480-C06D52885A7C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id="{5F81E70A-ECD8-4A9F-B4FF-956CE14AE47F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id="{3F45C838-50DC-4DB8-B73B-EBB3BA33FC36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id="{4AB6EC43-B960-48CE-8F70-A932AB245D71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id="{6EC072FA-8DA8-438E-B1E4-C1F77E23CA6E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id="{C0A77A38-9847-4D27-81D9-C05AD420B73C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id="{369E8DE5-C812-4A7B-B339-32B333CB193E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id="{80C77DF1-1482-4826-AA69-A193F3AFD39F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id="{AF1B5CE6-E020-4E74-AC8B-077842CD798C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id="{676226BE-BCF6-47DA-9283-F3027DBADF14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id="{31B60EF5-FF6A-44C8-B976-B0748CF758C6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id="{539D7D10-0EFF-4182-8237-C59BCFF2DDEA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id="{48054F8A-0984-4A2D-A1F8-CDFEADA1474A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id="{E008398C-134E-40F3-ABF8-FD3975ABB0B5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:a16="http://schemas.microsoft.com/office/drawing/2014/main" id="{C6D554D7-1DE7-4E65-9038-1977AD04A322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id="{6ADCF52C-6639-4536-89AC-76DBE563E146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:a16="http://schemas.microsoft.com/office/drawing/2014/main" id="{0F1BBEA1-8487-424F-9B45-A909778957B4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id="{D38B955F-6B0B-474D-B2FA-401867167817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id="{DD50D69E-801C-4E15-A280-E19DC7B34671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:a16="http://schemas.microsoft.com/office/drawing/2014/main" id="{D9CB40D3-AD03-4BBE-8429-4BC4696502EC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id="{38FB3BB9-DFA9-4F84-90B0-667C0A920199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id="{AEAF8827-13F3-47CB-8A87-1A1A9F511DC4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id="{7BC16B8B-E2BF-461F-BE9D-EF3202E652E1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id="{1E4EC920-8E84-4C60-A12D-05F8F611A1D7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:a16="http://schemas.microsoft.com/office/drawing/2014/main" id="{601852E8-A855-475E-8E0E-909A9210B59E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id="{D4AA6597-339F-4FC6-A07A-F612B6A1CA99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:a16="http://schemas.microsoft.com/office/drawing/2014/main" id="{FB3F2677-F2F2-485F-B0C3-D6AD94C86388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id="{2147DBD0-7C00-4DD5-B3C5-B28A3FFA5896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id="{9D14D9C7-C069-4F5C-BA52-1915F24DA732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2" name="TextBox 229">
          <a:extLst>
            <a:ext uri="{FF2B5EF4-FFF2-40B4-BE49-F238E27FC236}">
              <a16:creationId xmlns:a16="http://schemas.microsoft.com/office/drawing/2014/main" id="{9B212B99-286B-4EE2-9DE4-181866C735FF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3" name="TextBox 230">
          <a:extLst>
            <a:ext uri="{FF2B5EF4-FFF2-40B4-BE49-F238E27FC236}">
              <a16:creationId xmlns:a16="http://schemas.microsoft.com/office/drawing/2014/main" id="{7F936EB2-3184-4706-B177-742C59E2E530}"/>
            </a:ext>
            <a:ext uri="{147F2762-F138-4A5C-976F-8EAC2B608ADB}">
              <a16:predDERef xmlns:a16="http://schemas.microsoft.com/office/drawing/2014/main" pred="{F9EA2AA9-82AD-48E9-B045-FAA7E53CA3D0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4" name="TextBox 231">
          <a:extLst>
            <a:ext uri="{FF2B5EF4-FFF2-40B4-BE49-F238E27FC236}">
              <a16:creationId xmlns:a16="http://schemas.microsoft.com/office/drawing/2014/main" id="{AA4C692A-6D24-44BD-9522-80F1823B74E5}"/>
            </a:ext>
            <a:ext uri="{147F2762-F138-4A5C-976F-8EAC2B608ADB}">
              <a16:predDERef xmlns:a16="http://schemas.microsoft.com/office/drawing/2014/main" pred="{C5225DDB-616B-4BE1-B604-8C98191EC45C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5" name="TextBox 232">
          <a:extLst>
            <a:ext uri="{FF2B5EF4-FFF2-40B4-BE49-F238E27FC236}">
              <a16:creationId xmlns:a16="http://schemas.microsoft.com/office/drawing/2014/main" id="{CF686E26-5211-4AEE-909B-B42D90383630}"/>
            </a:ext>
            <a:ext uri="{147F2762-F138-4A5C-976F-8EAC2B608ADB}">
              <a16:predDERef xmlns:a16="http://schemas.microsoft.com/office/drawing/2014/main" pred="{44AD0532-1401-4132-AE9D-B915D56076E8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6" name="TextBox 233">
          <a:extLst>
            <a:ext uri="{FF2B5EF4-FFF2-40B4-BE49-F238E27FC236}">
              <a16:creationId xmlns:a16="http://schemas.microsoft.com/office/drawing/2014/main" id="{A15320D3-B14F-45ED-AD0F-8AEE45CC089D}"/>
            </a:ext>
            <a:ext uri="{147F2762-F138-4A5C-976F-8EAC2B608ADB}">
              <a16:predDERef xmlns:a16="http://schemas.microsoft.com/office/drawing/2014/main" pred="{AC981E9E-C5E8-4366-A556-6C20B7846056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7" name="TextBox 234">
          <a:extLst>
            <a:ext uri="{FF2B5EF4-FFF2-40B4-BE49-F238E27FC236}">
              <a16:creationId xmlns:a16="http://schemas.microsoft.com/office/drawing/2014/main" id="{C3552BFE-4FF6-4F1A-9CD8-808FC07C8C0E}"/>
            </a:ext>
            <a:ext uri="{147F2762-F138-4A5C-976F-8EAC2B608ADB}">
              <a16:predDERef xmlns:a16="http://schemas.microsoft.com/office/drawing/2014/main" pred="{358D68E2-F395-4C3E-8260-BA5C65DFF6E1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8" name="TextBox 235">
          <a:extLst>
            <a:ext uri="{FF2B5EF4-FFF2-40B4-BE49-F238E27FC236}">
              <a16:creationId xmlns:a16="http://schemas.microsoft.com/office/drawing/2014/main" id="{0F5DA7DE-8A5A-4200-A04D-D7F0B7A2E725}"/>
            </a:ext>
            <a:ext uri="{147F2762-F138-4A5C-976F-8EAC2B608ADB}">
              <a16:predDERef xmlns:a16="http://schemas.microsoft.com/office/drawing/2014/main" pred="{E7BF06B1-BCF1-4AE5-8C5A-34D326E63F37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9" name="TextBox 236">
          <a:extLst>
            <a:ext uri="{FF2B5EF4-FFF2-40B4-BE49-F238E27FC236}">
              <a16:creationId xmlns:a16="http://schemas.microsoft.com/office/drawing/2014/main" id="{C5B52224-AB18-4671-9DEE-9A17BD49F2E9}"/>
            </a:ext>
            <a:ext uri="{147F2762-F138-4A5C-976F-8EAC2B608ADB}">
              <a16:predDERef xmlns:a16="http://schemas.microsoft.com/office/drawing/2014/main" pred="{C10F1BD0-14F0-468B-A006-714F85E33083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10" name="TextBox 237">
          <a:extLst>
            <a:ext uri="{FF2B5EF4-FFF2-40B4-BE49-F238E27FC236}">
              <a16:creationId xmlns:a16="http://schemas.microsoft.com/office/drawing/2014/main" id="{DC464DAF-D9D6-4DFE-A376-F72806930F85}"/>
            </a:ext>
            <a:ext uri="{147F2762-F138-4A5C-976F-8EAC2B608ADB}">
              <a16:predDERef xmlns:a16="http://schemas.microsoft.com/office/drawing/2014/main" pred="{CD43FAB9-AB13-4845-9BFE-36F26E9840E3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11" name="TextBox 238">
          <a:extLst>
            <a:ext uri="{FF2B5EF4-FFF2-40B4-BE49-F238E27FC236}">
              <a16:creationId xmlns:a16="http://schemas.microsoft.com/office/drawing/2014/main" id="{20819D8E-61FD-4FEF-A356-82489B219E25}"/>
            </a:ext>
            <a:ext uri="{147F2762-F138-4A5C-976F-8EAC2B608ADB}">
              <a16:predDERef xmlns:a16="http://schemas.microsoft.com/office/drawing/2014/main" pred="{A55FB445-01A5-4473-934E-C9F19DCC8B5D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12" name="TextBox 239">
          <a:extLst>
            <a:ext uri="{FF2B5EF4-FFF2-40B4-BE49-F238E27FC236}">
              <a16:creationId xmlns:a16="http://schemas.microsoft.com/office/drawing/2014/main" id="{AA4DC5A9-325D-45E3-A5D9-D8A7EFBF431B}"/>
            </a:ext>
            <a:ext uri="{147F2762-F138-4A5C-976F-8EAC2B608ADB}">
              <a16:predDERef xmlns:a16="http://schemas.microsoft.com/office/drawing/2014/main" pred="{4DEB4ABF-6165-45CF-8A31-92253EFF280C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13" name="TextBox 240">
          <a:extLst>
            <a:ext uri="{FF2B5EF4-FFF2-40B4-BE49-F238E27FC236}">
              <a16:creationId xmlns:a16="http://schemas.microsoft.com/office/drawing/2014/main" id="{6AC7AE66-D2E1-466C-BF53-31BDC55C4BCD}"/>
            </a:ext>
            <a:ext uri="{147F2762-F138-4A5C-976F-8EAC2B608ADB}">
              <a16:predDERef xmlns:a16="http://schemas.microsoft.com/office/drawing/2014/main" pred="{914F0AF7-D62B-48A9-BA36-2CA905CB2142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14" name="TextBox 515">
          <a:extLst>
            <a:ext uri="{FF2B5EF4-FFF2-40B4-BE49-F238E27FC236}">
              <a16:creationId xmlns:a16="http://schemas.microsoft.com/office/drawing/2014/main" id="{AA50CC1D-5EC6-44F4-8DE5-5B574CB469FD}"/>
            </a:ext>
            <a:ext uri="{147F2762-F138-4A5C-976F-8EAC2B608ADB}">
              <a16:predDERef xmlns:a16="http://schemas.microsoft.com/office/drawing/2014/main" pred="{3F7EBF6C-A325-455C-88B4-723A153B8B83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15" name="TextBox 516">
          <a:extLst>
            <a:ext uri="{FF2B5EF4-FFF2-40B4-BE49-F238E27FC236}">
              <a16:creationId xmlns:a16="http://schemas.microsoft.com/office/drawing/2014/main" id="{B9339C26-128D-4377-A2E4-1DE7D4D638EA}"/>
            </a:ext>
            <a:ext uri="{147F2762-F138-4A5C-976F-8EAC2B608ADB}">
              <a16:predDERef xmlns:a16="http://schemas.microsoft.com/office/drawing/2014/main" pred="{BF4454CB-F5EA-40E9-923E-68DDE56DA34C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16" name="TextBox 517">
          <a:extLst>
            <a:ext uri="{FF2B5EF4-FFF2-40B4-BE49-F238E27FC236}">
              <a16:creationId xmlns:a16="http://schemas.microsoft.com/office/drawing/2014/main" id="{7384450A-8562-47ED-9856-36B0C3151718}"/>
            </a:ext>
            <a:ext uri="{147F2762-F138-4A5C-976F-8EAC2B608ADB}">
              <a16:predDERef xmlns:a16="http://schemas.microsoft.com/office/drawing/2014/main" pred="{1D3783CE-5C1D-40C6-9C04-82812A579488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17" name="TextBox 518">
          <a:extLst>
            <a:ext uri="{FF2B5EF4-FFF2-40B4-BE49-F238E27FC236}">
              <a16:creationId xmlns:a16="http://schemas.microsoft.com/office/drawing/2014/main" id="{E75DEF2A-C9D5-4480-8BEE-D04485E109E0}"/>
            </a:ext>
            <a:ext uri="{147F2762-F138-4A5C-976F-8EAC2B608ADB}">
              <a16:predDERef xmlns:a16="http://schemas.microsoft.com/office/drawing/2014/main" pred="{118E5F95-F53E-4C51-8D96-074773B41CEE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18" name="TextBox 519">
          <a:extLst>
            <a:ext uri="{FF2B5EF4-FFF2-40B4-BE49-F238E27FC236}">
              <a16:creationId xmlns:a16="http://schemas.microsoft.com/office/drawing/2014/main" id="{8A6F1547-2A5D-42CF-BEDC-057E54A76842}"/>
            </a:ext>
            <a:ext uri="{147F2762-F138-4A5C-976F-8EAC2B608ADB}">
              <a16:predDERef xmlns:a16="http://schemas.microsoft.com/office/drawing/2014/main" pred="{3C0C940E-2591-4FA6-AE01-65929C4DA509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19" name="TextBox 520">
          <a:extLst>
            <a:ext uri="{FF2B5EF4-FFF2-40B4-BE49-F238E27FC236}">
              <a16:creationId xmlns:a16="http://schemas.microsoft.com/office/drawing/2014/main" id="{D83D8C77-E55A-46BB-BB47-5DC4DAFAAD58}"/>
            </a:ext>
            <a:ext uri="{147F2762-F138-4A5C-976F-8EAC2B608ADB}">
              <a16:predDERef xmlns:a16="http://schemas.microsoft.com/office/drawing/2014/main" pred="{90C830B5-0D7D-4AB3-AEED-F301A21AC49C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20" name="TextBox 521">
          <a:extLst>
            <a:ext uri="{FF2B5EF4-FFF2-40B4-BE49-F238E27FC236}">
              <a16:creationId xmlns:a16="http://schemas.microsoft.com/office/drawing/2014/main" id="{92DDFDD4-446A-46A7-B523-2E1A2B4B0271}"/>
            </a:ext>
            <a:ext uri="{147F2762-F138-4A5C-976F-8EAC2B608ADB}">
              <a16:predDERef xmlns:a16="http://schemas.microsoft.com/office/drawing/2014/main" pred="{9293CC91-3FC4-4D8E-8D2F-B1F51384415C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21" name="TextBox 522">
          <a:extLst>
            <a:ext uri="{FF2B5EF4-FFF2-40B4-BE49-F238E27FC236}">
              <a16:creationId xmlns:a16="http://schemas.microsoft.com/office/drawing/2014/main" id="{9E7B0F62-7284-47B4-9226-273B26327AFE}"/>
            </a:ext>
            <a:ext uri="{147F2762-F138-4A5C-976F-8EAC2B608ADB}">
              <a16:predDERef xmlns:a16="http://schemas.microsoft.com/office/drawing/2014/main" pred="{1F8F0FF9-64DD-4967-8FC9-5B995418065D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22" name="TextBox 523">
          <a:extLst>
            <a:ext uri="{FF2B5EF4-FFF2-40B4-BE49-F238E27FC236}">
              <a16:creationId xmlns:a16="http://schemas.microsoft.com/office/drawing/2014/main" id="{BD976AA1-803D-4E9B-9E8D-47DF490096F1}"/>
            </a:ext>
            <a:ext uri="{147F2762-F138-4A5C-976F-8EAC2B608ADB}">
              <a16:predDERef xmlns:a16="http://schemas.microsoft.com/office/drawing/2014/main" pred="{8A34C8D6-C5EB-4D66-A417-F1AA230910DA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23" name="TextBox 524">
          <a:extLst>
            <a:ext uri="{FF2B5EF4-FFF2-40B4-BE49-F238E27FC236}">
              <a16:creationId xmlns:a16="http://schemas.microsoft.com/office/drawing/2014/main" id="{87FDB202-128B-4B6C-8347-CC686650D880}"/>
            </a:ext>
            <a:ext uri="{147F2762-F138-4A5C-976F-8EAC2B608ADB}">
              <a16:predDERef xmlns:a16="http://schemas.microsoft.com/office/drawing/2014/main" pred="{02009885-BB27-484D-88A4-CBAB6BAB7E6A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24" name="TextBox 525">
          <a:extLst>
            <a:ext uri="{FF2B5EF4-FFF2-40B4-BE49-F238E27FC236}">
              <a16:creationId xmlns:a16="http://schemas.microsoft.com/office/drawing/2014/main" id="{01759F69-1D85-45FE-94DC-E59597BC5F88}"/>
            </a:ext>
            <a:ext uri="{147F2762-F138-4A5C-976F-8EAC2B608ADB}">
              <a16:predDERef xmlns:a16="http://schemas.microsoft.com/office/drawing/2014/main" pred="{E4846D83-B174-48B4-86FE-6A5D3BA540B4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25" name="TextBox 526">
          <a:extLst>
            <a:ext uri="{FF2B5EF4-FFF2-40B4-BE49-F238E27FC236}">
              <a16:creationId xmlns:a16="http://schemas.microsoft.com/office/drawing/2014/main" id="{9C9BB1F7-8230-45F7-B803-A96AB4DFB45D}"/>
            </a:ext>
            <a:ext uri="{147F2762-F138-4A5C-976F-8EAC2B608ADB}">
              <a16:predDERef xmlns:a16="http://schemas.microsoft.com/office/drawing/2014/main" pred="{B62A22FB-E098-4BFA-AC65-B7A567905965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26" name="TextBox 737">
          <a:extLst>
            <a:ext uri="{FF2B5EF4-FFF2-40B4-BE49-F238E27FC236}">
              <a16:creationId xmlns:a16="http://schemas.microsoft.com/office/drawing/2014/main" id="{2D7A2364-2210-4C74-A235-28D143015A12}"/>
            </a:ext>
            <a:ext uri="{147F2762-F138-4A5C-976F-8EAC2B608ADB}">
              <a16:predDERef xmlns:a16="http://schemas.microsoft.com/office/drawing/2014/main" pred="{3BD6731A-A6E5-4320-BEFE-BA427ACCB640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27" name="TextBox 738">
          <a:extLst>
            <a:ext uri="{FF2B5EF4-FFF2-40B4-BE49-F238E27FC236}">
              <a16:creationId xmlns:a16="http://schemas.microsoft.com/office/drawing/2014/main" id="{B2FADEAF-02BE-4F0E-A548-2F2111A20985}"/>
            </a:ext>
            <a:ext uri="{147F2762-F138-4A5C-976F-8EAC2B608ADB}">
              <a16:predDERef xmlns:a16="http://schemas.microsoft.com/office/drawing/2014/main" pred="{10A5E980-68F2-4630-9AA7-568F760D0C91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28" name="TextBox 739">
          <a:extLst>
            <a:ext uri="{FF2B5EF4-FFF2-40B4-BE49-F238E27FC236}">
              <a16:creationId xmlns:a16="http://schemas.microsoft.com/office/drawing/2014/main" id="{04F46F52-B9F8-4767-AA3A-11108EC7FE3A}"/>
            </a:ext>
            <a:ext uri="{147F2762-F138-4A5C-976F-8EAC2B608ADB}">
              <a16:predDERef xmlns:a16="http://schemas.microsoft.com/office/drawing/2014/main" pred="{B67E7998-DD1E-4B45-B69B-E8F549F35B7E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29" name="TextBox 740">
          <a:extLst>
            <a:ext uri="{FF2B5EF4-FFF2-40B4-BE49-F238E27FC236}">
              <a16:creationId xmlns:a16="http://schemas.microsoft.com/office/drawing/2014/main" id="{AEFF18BD-3CF4-471C-84F8-B0409D5AAE60}"/>
            </a:ext>
            <a:ext uri="{147F2762-F138-4A5C-976F-8EAC2B608ADB}">
              <a16:predDERef xmlns:a16="http://schemas.microsoft.com/office/drawing/2014/main" pred="{D28CE0FC-1CCC-4EC6-8074-7166D2B80BF5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30" name="TextBox 745">
          <a:extLst>
            <a:ext uri="{FF2B5EF4-FFF2-40B4-BE49-F238E27FC236}">
              <a16:creationId xmlns:a16="http://schemas.microsoft.com/office/drawing/2014/main" id="{8A92B89F-C486-4015-A0B4-E2868693E4DA}"/>
            </a:ext>
            <a:ext uri="{147F2762-F138-4A5C-976F-8EAC2B608ADB}">
              <a16:predDERef xmlns:a16="http://schemas.microsoft.com/office/drawing/2014/main" pred="{61BF6836-E30B-40F7-A856-46FE8AAA6FEA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31" name="TextBox 746">
          <a:extLst>
            <a:ext uri="{FF2B5EF4-FFF2-40B4-BE49-F238E27FC236}">
              <a16:creationId xmlns:a16="http://schemas.microsoft.com/office/drawing/2014/main" id="{82731F8F-099D-41B5-B27E-75851FBA159F}"/>
            </a:ext>
            <a:ext uri="{147F2762-F138-4A5C-976F-8EAC2B608ADB}">
              <a16:predDERef xmlns:a16="http://schemas.microsoft.com/office/drawing/2014/main" pred="{2A807392-3C09-4FA3-A27E-789C867A7254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32" name="TextBox 747">
          <a:extLst>
            <a:ext uri="{FF2B5EF4-FFF2-40B4-BE49-F238E27FC236}">
              <a16:creationId xmlns:a16="http://schemas.microsoft.com/office/drawing/2014/main" id="{B2A0016E-B5AB-4FD6-9BC6-4D008C13DACD}"/>
            </a:ext>
            <a:ext uri="{147F2762-F138-4A5C-976F-8EAC2B608ADB}">
              <a16:predDERef xmlns:a16="http://schemas.microsoft.com/office/drawing/2014/main" pred="{811FE329-2BD1-4F4C-B8F1-F47FAC1C0AF0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33" name="TextBox 748">
          <a:extLst>
            <a:ext uri="{FF2B5EF4-FFF2-40B4-BE49-F238E27FC236}">
              <a16:creationId xmlns:a16="http://schemas.microsoft.com/office/drawing/2014/main" id="{CBAFE1CF-3E7D-4F3F-A39E-913F92121BD4}"/>
            </a:ext>
            <a:ext uri="{147F2762-F138-4A5C-976F-8EAC2B608ADB}">
              <a16:predDERef xmlns:a16="http://schemas.microsoft.com/office/drawing/2014/main" pred="{30CFCA7E-7C45-40B5-885C-D614F4D307FF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34" name="TextBox 749">
          <a:extLst>
            <a:ext uri="{FF2B5EF4-FFF2-40B4-BE49-F238E27FC236}">
              <a16:creationId xmlns:a16="http://schemas.microsoft.com/office/drawing/2014/main" id="{6914BED0-7CBB-4F9D-9F4C-20E6D13C4CA5}"/>
            </a:ext>
            <a:ext uri="{147F2762-F138-4A5C-976F-8EAC2B608ADB}">
              <a16:predDERef xmlns:a16="http://schemas.microsoft.com/office/drawing/2014/main" pred="{B07483C1-30C1-4AB5-A8AD-709BF5A05B8C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35" name="TextBox 750">
          <a:extLst>
            <a:ext uri="{FF2B5EF4-FFF2-40B4-BE49-F238E27FC236}">
              <a16:creationId xmlns:a16="http://schemas.microsoft.com/office/drawing/2014/main" id="{CC46FED0-1CDB-497D-8B37-246EFA66BCE5}"/>
            </a:ext>
            <a:ext uri="{147F2762-F138-4A5C-976F-8EAC2B608ADB}">
              <a16:predDERef xmlns:a16="http://schemas.microsoft.com/office/drawing/2014/main" pred="{F2500375-4277-4556-9361-628E0AF1B9D2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36" name="TextBox 751">
          <a:extLst>
            <a:ext uri="{FF2B5EF4-FFF2-40B4-BE49-F238E27FC236}">
              <a16:creationId xmlns:a16="http://schemas.microsoft.com/office/drawing/2014/main" id="{90334BB3-C063-4846-9434-FBD966B5BEEB}"/>
            </a:ext>
            <a:ext uri="{147F2762-F138-4A5C-976F-8EAC2B608ADB}">
              <a16:predDERef xmlns:a16="http://schemas.microsoft.com/office/drawing/2014/main" pred="{55FC58CA-E8D0-438D-A34D-ABFB982B0C69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37" name="TextBox 752">
          <a:extLst>
            <a:ext uri="{FF2B5EF4-FFF2-40B4-BE49-F238E27FC236}">
              <a16:creationId xmlns:a16="http://schemas.microsoft.com/office/drawing/2014/main" id="{A96FE227-138E-4887-9FC1-E7CCE1BEA79F}"/>
            </a:ext>
            <a:ext uri="{147F2762-F138-4A5C-976F-8EAC2B608ADB}">
              <a16:predDERef xmlns:a16="http://schemas.microsoft.com/office/drawing/2014/main" pred="{A513F08E-7EA5-4271-B03C-00E81781B20F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38" name="TextBox 753">
          <a:extLst>
            <a:ext uri="{FF2B5EF4-FFF2-40B4-BE49-F238E27FC236}">
              <a16:creationId xmlns:a16="http://schemas.microsoft.com/office/drawing/2014/main" id="{B65004E9-6621-4D4F-A605-3F97B304CD75}"/>
            </a:ext>
            <a:ext uri="{147F2762-F138-4A5C-976F-8EAC2B608ADB}">
              <a16:predDERef xmlns:a16="http://schemas.microsoft.com/office/drawing/2014/main" pred="{4EF8F038-2EBE-48FA-96B3-24CC6FA50307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39" name="TextBox 754">
          <a:extLst>
            <a:ext uri="{FF2B5EF4-FFF2-40B4-BE49-F238E27FC236}">
              <a16:creationId xmlns:a16="http://schemas.microsoft.com/office/drawing/2014/main" id="{EF56AED5-D760-4847-9BF1-10D39876FBA7}"/>
            </a:ext>
            <a:ext uri="{147F2762-F138-4A5C-976F-8EAC2B608ADB}">
              <a16:predDERef xmlns:a16="http://schemas.microsoft.com/office/drawing/2014/main" pred="{A07473E0-148C-46C3-8BC2-85D6EFF2563D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40" name="TextBox 755">
          <a:extLst>
            <a:ext uri="{FF2B5EF4-FFF2-40B4-BE49-F238E27FC236}">
              <a16:creationId xmlns:a16="http://schemas.microsoft.com/office/drawing/2014/main" id="{00B9C64B-7718-4E61-8F5E-7F834CA099D1}"/>
            </a:ext>
            <a:ext uri="{147F2762-F138-4A5C-976F-8EAC2B608ADB}">
              <a16:predDERef xmlns:a16="http://schemas.microsoft.com/office/drawing/2014/main" pred="{57C85271-CF81-44A5-9550-68DA0A91F329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41" name="TextBox 756">
          <a:extLst>
            <a:ext uri="{FF2B5EF4-FFF2-40B4-BE49-F238E27FC236}">
              <a16:creationId xmlns:a16="http://schemas.microsoft.com/office/drawing/2014/main" id="{02E8AC5C-54EF-4CDF-A269-CF36D2E9774A}"/>
            </a:ext>
            <a:ext uri="{147F2762-F138-4A5C-976F-8EAC2B608ADB}">
              <a16:predDERef xmlns:a16="http://schemas.microsoft.com/office/drawing/2014/main" pred="{8DA38DE7-C40B-4F84-8193-D34C8C3D9FB6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42" name="TextBox 229">
          <a:extLst>
            <a:ext uri="{FF2B5EF4-FFF2-40B4-BE49-F238E27FC236}">
              <a16:creationId xmlns:a16="http://schemas.microsoft.com/office/drawing/2014/main" id="{25CD65C4-877B-4C46-948B-38B396439BBA}"/>
            </a:ext>
            <a:ext uri="{147F2762-F138-4A5C-976F-8EAC2B608ADB}">
              <a16:predDERef xmlns:a16="http://schemas.microsoft.com/office/drawing/2014/main" pred="{3BB5F1E7-31D7-42DD-81A8-63C2C92B6273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43" name="TextBox 230">
          <a:extLst>
            <a:ext uri="{FF2B5EF4-FFF2-40B4-BE49-F238E27FC236}">
              <a16:creationId xmlns:a16="http://schemas.microsoft.com/office/drawing/2014/main" id="{12428FAD-EC62-4000-9CE4-C1C0EE009124}"/>
            </a:ext>
            <a:ext uri="{147F2762-F138-4A5C-976F-8EAC2B608ADB}">
              <a16:predDERef xmlns:a16="http://schemas.microsoft.com/office/drawing/2014/main" pred="{A1094DF6-7291-4082-93D1-CFC6DD57D574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44" name="TextBox 231">
          <a:extLst>
            <a:ext uri="{FF2B5EF4-FFF2-40B4-BE49-F238E27FC236}">
              <a16:creationId xmlns:a16="http://schemas.microsoft.com/office/drawing/2014/main" id="{320FDB67-C0CA-4CFF-B484-66BC7B0B9602}"/>
            </a:ext>
            <a:ext uri="{147F2762-F138-4A5C-976F-8EAC2B608ADB}">
              <a16:predDERef xmlns:a16="http://schemas.microsoft.com/office/drawing/2014/main" pred="{72955E57-99A4-4129-B28B-E7D20D964208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45" name="TextBox 232">
          <a:extLst>
            <a:ext uri="{FF2B5EF4-FFF2-40B4-BE49-F238E27FC236}">
              <a16:creationId xmlns:a16="http://schemas.microsoft.com/office/drawing/2014/main" id="{98D4173D-5347-4245-84F6-73FC06FCDF20}"/>
            </a:ext>
            <a:ext uri="{147F2762-F138-4A5C-976F-8EAC2B608ADB}">
              <a16:predDERef xmlns:a16="http://schemas.microsoft.com/office/drawing/2014/main" pred="{F601E79B-BA4D-4DBF-81E9-E816C443D849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46" name="TextBox 233">
          <a:extLst>
            <a:ext uri="{FF2B5EF4-FFF2-40B4-BE49-F238E27FC236}">
              <a16:creationId xmlns:a16="http://schemas.microsoft.com/office/drawing/2014/main" id="{34B0ED3A-2F05-4E46-B6DD-AA7187B86B7A}"/>
            </a:ext>
            <a:ext uri="{147F2762-F138-4A5C-976F-8EAC2B608ADB}">
              <a16:predDERef xmlns:a16="http://schemas.microsoft.com/office/drawing/2014/main" pred="{9ED62A74-20C0-4166-AB5C-3C2148599930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47" name="TextBox 234">
          <a:extLst>
            <a:ext uri="{FF2B5EF4-FFF2-40B4-BE49-F238E27FC236}">
              <a16:creationId xmlns:a16="http://schemas.microsoft.com/office/drawing/2014/main" id="{05424BF3-48D4-4261-BB54-EC194AAA7076}"/>
            </a:ext>
            <a:ext uri="{147F2762-F138-4A5C-976F-8EAC2B608ADB}">
              <a16:predDERef xmlns:a16="http://schemas.microsoft.com/office/drawing/2014/main" pred="{814CBCFA-3534-433B-B0D5-AB757DF1DE81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48" name="TextBox 235">
          <a:extLst>
            <a:ext uri="{FF2B5EF4-FFF2-40B4-BE49-F238E27FC236}">
              <a16:creationId xmlns:a16="http://schemas.microsoft.com/office/drawing/2014/main" id="{99A89C07-18CC-45D4-895D-4EF66D54E578}"/>
            </a:ext>
            <a:ext uri="{147F2762-F138-4A5C-976F-8EAC2B608ADB}">
              <a16:predDERef xmlns:a16="http://schemas.microsoft.com/office/drawing/2014/main" pred="{15BDFEFA-D283-410C-A5DE-E59CA50085AE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49" name="TextBox 236">
          <a:extLst>
            <a:ext uri="{FF2B5EF4-FFF2-40B4-BE49-F238E27FC236}">
              <a16:creationId xmlns:a16="http://schemas.microsoft.com/office/drawing/2014/main" id="{68270026-2709-453D-8634-458DED5E6879}"/>
            </a:ext>
            <a:ext uri="{147F2762-F138-4A5C-976F-8EAC2B608ADB}">
              <a16:predDERef xmlns:a16="http://schemas.microsoft.com/office/drawing/2014/main" pred="{83BB1290-D372-44B4-994F-C3D3A47C2F55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50" name="TextBox 237">
          <a:extLst>
            <a:ext uri="{FF2B5EF4-FFF2-40B4-BE49-F238E27FC236}">
              <a16:creationId xmlns:a16="http://schemas.microsoft.com/office/drawing/2014/main" id="{C17271E2-A133-4330-8649-48A75EDDF659}"/>
            </a:ext>
            <a:ext uri="{147F2762-F138-4A5C-976F-8EAC2B608ADB}">
              <a16:predDERef xmlns:a16="http://schemas.microsoft.com/office/drawing/2014/main" pred="{98D7120D-F46E-42D9-8B52-E638818271A1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51" name="TextBox 238">
          <a:extLst>
            <a:ext uri="{FF2B5EF4-FFF2-40B4-BE49-F238E27FC236}">
              <a16:creationId xmlns:a16="http://schemas.microsoft.com/office/drawing/2014/main" id="{D632A672-2369-45C4-836A-26D9294863EB}"/>
            </a:ext>
            <a:ext uri="{147F2762-F138-4A5C-976F-8EAC2B608ADB}">
              <a16:predDERef xmlns:a16="http://schemas.microsoft.com/office/drawing/2014/main" pred="{91E696B4-A1EF-4CB0-AB40-CB233FDCB059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52" name="TextBox 239">
          <a:extLst>
            <a:ext uri="{FF2B5EF4-FFF2-40B4-BE49-F238E27FC236}">
              <a16:creationId xmlns:a16="http://schemas.microsoft.com/office/drawing/2014/main" id="{371A8B88-55B6-4FE4-B651-3F4E299592AA}"/>
            </a:ext>
            <a:ext uri="{147F2762-F138-4A5C-976F-8EAC2B608ADB}">
              <a16:predDERef xmlns:a16="http://schemas.microsoft.com/office/drawing/2014/main" pred="{869D889B-63F4-4E68-92D0-188F7D6DE18B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53" name="TextBox 240">
          <a:extLst>
            <a:ext uri="{FF2B5EF4-FFF2-40B4-BE49-F238E27FC236}">
              <a16:creationId xmlns:a16="http://schemas.microsoft.com/office/drawing/2014/main" id="{574930FE-03EE-4BE8-85B4-A945FB838D00}"/>
            </a:ext>
            <a:ext uri="{147F2762-F138-4A5C-976F-8EAC2B608ADB}">
              <a16:predDERef xmlns:a16="http://schemas.microsoft.com/office/drawing/2014/main" pred="{F4A2FB50-91F0-4C01-8E15-525114F8F0A2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54" name="TextBox 515">
          <a:extLst>
            <a:ext uri="{FF2B5EF4-FFF2-40B4-BE49-F238E27FC236}">
              <a16:creationId xmlns:a16="http://schemas.microsoft.com/office/drawing/2014/main" id="{ED53942F-801C-4F28-BF40-D22E257BC082}"/>
            </a:ext>
            <a:ext uri="{147F2762-F138-4A5C-976F-8EAC2B608ADB}">
              <a16:predDERef xmlns:a16="http://schemas.microsoft.com/office/drawing/2014/main" pred="{95FFA14E-9161-409C-BA93-73ADB0F4FCB6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55" name="TextBox 516">
          <a:extLst>
            <a:ext uri="{FF2B5EF4-FFF2-40B4-BE49-F238E27FC236}">
              <a16:creationId xmlns:a16="http://schemas.microsoft.com/office/drawing/2014/main" id="{7444386F-0C0A-4E2A-AC6C-A8A8C784B030}"/>
            </a:ext>
            <a:ext uri="{147F2762-F138-4A5C-976F-8EAC2B608ADB}">
              <a16:predDERef xmlns:a16="http://schemas.microsoft.com/office/drawing/2014/main" pred="{3A9DFBC3-0A49-4FC6-A072-ABDD3D8D68EA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56" name="TextBox 517">
          <a:extLst>
            <a:ext uri="{FF2B5EF4-FFF2-40B4-BE49-F238E27FC236}">
              <a16:creationId xmlns:a16="http://schemas.microsoft.com/office/drawing/2014/main" id="{A4A25609-8856-4E3D-A702-95C4B56DB56A}"/>
            </a:ext>
            <a:ext uri="{147F2762-F138-4A5C-976F-8EAC2B608ADB}">
              <a16:predDERef xmlns:a16="http://schemas.microsoft.com/office/drawing/2014/main" pred="{20112977-B4A3-4E8B-899B-6DD30A2019BF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57" name="TextBox 518">
          <a:extLst>
            <a:ext uri="{FF2B5EF4-FFF2-40B4-BE49-F238E27FC236}">
              <a16:creationId xmlns:a16="http://schemas.microsoft.com/office/drawing/2014/main" id="{D52F4E31-7E40-4503-8E5A-5F39093192A8}"/>
            </a:ext>
            <a:ext uri="{147F2762-F138-4A5C-976F-8EAC2B608ADB}">
              <a16:predDERef xmlns:a16="http://schemas.microsoft.com/office/drawing/2014/main" pred="{07EF6B2F-6230-428A-B133-2749B8CD09CD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58" name="TextBox 519">
          <a:extLst>
            <a:ext uri="{FF2B5EF4-FFF2-40B4-BE49-F238E27FC236}">
              <a16:creationId xmlns:a16="http://schemas.microsoft.com/office/drawing/2014/main" id="{232117E4-E05B-4CF1-A979-C02B81622450}"/>
            </a:ext>
            <a:ext uri="{147F2762-F138-4A5C-976F-8EAC2B608ADB}">
              <a16:predDERef xmlns:a16="http://schemas.microsoft.com/office/drawing/2014/main" pred="{E3BFF7E2-2A92-4F34-AEB7-0121642F2EB1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59" name="TextBox 520">
          <a:extLst>
            <a:ext uri="{FF2B5EF4-FFF2-40B4-BE49-F238E27FC236}">
              <a16:creationId xmlns:a16="http://schemas.microsoft.com/office/drawing/2014/main" id="{B9978583-A134-4316-A2B0-9CEF08E72917}"/>
            </a:ext>
            <a:ext uri="{147F2762-F138-4A5C-976F-8EAC2B608ADB}">
              <a16:predDERef xmlns:a16="http://schemas.microsoft.com/office/drawing/2014/main" pred="{7F0D3676-F227-48F6-92F4-B21CFB4A871A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60" name="TextBox 521">
          <a:extLst>
            <a:ext uri="{FF2B5EF4-FFF2-40B4-BE49-F238E27FC236}">
              <a16:creationId xmlns:a16="http://schemas.microsoft.com/office/drawing/2014/main" id="{E2ED81FA-2ABE-4CAF-99C1-21ACE0553955}"/>
            </a:ext>
            <a:ext uri="{147F2762-F138-4A5C-976F-8EAC2B608ADB}">
              <a16:predDERef xmlns:a16="http://schemas.microsoft.com/office/drawing/2014/main" pred="{BAB2269B-E910-43FD-96E3-91B6C7800F09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61" name="TextBox 522">
          <a:extLst>
            <a:ext uri="{FF2B5EF4-FFF2-40B4-BE49-F238E27FC236}">
              <a16:creationId xmlns:a16="http://schemas.microsoft.com/office/drawing/2014/main" id="{692480EE-0D2C-4DB7-8C5A-2E40E86A8204}"/>
            </a:ext>
            <a:ext uri="{147F2762-F138-4A5C-976F-8EAC2B608ADB}">
              <a16:predDERef xmlns:a16="http://schemas.microsoft.com/office/drawing/2014/main" pred="{696D2347-DEA6-4312-BFF2-0FC4C1FD05BF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62" name="TextBox 523">
          <a:extLst>
            <a:ext uri="{FF2B5EF4-FFF2-40B4-BE49-F238E27FC236}">
              <a16:creationId xmlns:a16="http://schemas.microsoft.com/office/drawing/2014/main" id="{F562DAA0-0BC0-40F7-8402-9E106F018868}"/>
            </a:ext>
            <a:ext uri="{147F2762-F138-4A5C-976F-8EAC2B608ADB}">
              <a16:predDERef xmlns:a16="http://schemas.microsoft.com/office/drawing/2014/main" pred="{21E14FC8-086A-45CF-9014-957AE55D3E1A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63" name="TextBox 524">
          <a:extLst>
            <a:ext uri="{FF2B5EF4-FFF2-40B4-BE49-F238E27FC236}">
              <a16:creationId xmlns:a16="http://schemas.microsoft.com/office/drawing/2014/main" id="{B36D9542-BC17-467E-AF81-5B7C7A6AD021}"/>
            </a:ext>
            <a:ext uri="{147F2762-F138-4A5C-976F-8EAC2B608ADB}">
              <a16:predDERef xmlns:a16="http://schemas.microsoft.com/office/drawing/2014/main" pred="{2CB7E7BB-4965-4B14-B012-0AA1D67C87ED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64" name="TextBox 525">
          <a:extLst>
            <a:ext uri="{FF2B5EF4-FFF2-40B4-BE49-F238E27FC236}">
              <a16:creationId xmlns:a16="http://schemas.microsoft.com/office/drawing/2014/main" id="{363E6DCA-BB13-4ED3-94C2-D5360E37AF9F}"/>
            </a:ext>
            <a:ext uri="{147F2762-F138-4A5C-976F-8EAC2B608ADB}">
              <a16:predDERef xmlns:a16="http://schemas.microsoft.com/office/drawing/2014/main" pred="{5B466AE6-FD19-4BB1-A36C-6620B628027F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209</xdr:row>
      <xdr:rowOff>0</xdr:rowOff>
    </xdr:from>
    <xdr:ext cx="184731" cy="264560"/>
    <xdr:sp macro="" textlink="">
      <xdr:nvSpPr>
        <xdr:cNvPr id="65" name="TextBox 526">
          <a:extLst>
            <a:ext uri="{FF2B5EF4-FFF2-40B4-BE49-F238E27FC236}">
              <a16:creationId xmlns:a16="http://schemas.microsoft.com/office/drawing/2014/main" id="{99DF5DDC-457D-4EE8-BD2D-A688677BDF87}"/>
            </a:ext>
            <a:ext uri="{147F2762-F138-4A5C-976F-8EAC2B608ADB}">
              <a16:predDERef xmlns:a16="http://schemas.microsoft.com/office/drawing/2014/main" pred="{9A868028-3886-4746-B2AF-9230FC7CE858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66" name="TextBox 737">
          <a:extLst>
            <a:ext uri="{FF2B5EF4-FFF2-40B4-BE49-F238E27FC236}">
              <a16:creationId xmlns:a16="http://schemas.microsoft.com/office/drawing/2014/main" id="{E19DCF88-710F-4550-B6C7-BD9BC88C11C7}"/>
            </a:ext>
            <a:ext uri="{147F2762-F138-4A5C-976F-8EAC2B608ADB}">
              <a16:predDERef xmlns:a16="http://schemas.microsoft.com/office/drawing/2014/main" pred="{ECA2B962-ED96-4A77-9565-E551DD4200DE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67" name="TextBox 738">
          <a:extLst>
            <a:ext uri="{FF2B5EF4-FFF2-40B4-BE49-F238E27FC236}">
              <a16:creationId xmlns:a16="http://schemas.microsoft.com/office/drawing/2014/main" id="{C7EDD31D-F387-44FC-BB3C-0FE206D394D5}"/>
            </a:ext>
            <a:ext uri="{147F2762-F138-4A5C-976F-8EAC2B608ADB}">
              <a16:predDERef xmlns:a16="http://schemas.microsoft.com/office/drawing/2014/main" pred="{D150CB11-AEEF-4473-B7B7-BAA05C9CB1CE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68" name="TextBox 739">
          <a:extLst>
            <a:ext uri="{FF2B5EF4-FFF2-40B4-BE49-F238E27FC236}">
              <a16:creationId xmlns:a16="http://schemas.microsoft.com/office/drawing/2014/main" id="{840EC5A0-8B2C-45D7-BC13-CE2AC75BF90A}"/>
            </a:ext>
            <a:ext uri="{147F2762-F138-4A5C-976F-8EAC2B608ADB}">
              <a16:predDERef xmlns:a16="http://schemas.microsoft.com/office/drawing/2014/main" pred="{C0D8FA1F-06F1-4644-9984-BED90E30EBC1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69" name="TextBox 740">
          <a:extLst>
            <a:ext uri="{FF2B5EF4-FFF2-40B4-BE49-F238E27FC236}">
              <a16:creationId xmlns:a16="http://schemas.microsoft.com/office/drawing/2014/main" id="{03414220-3F84-499F-9581-A7A87764AB0B}"/>
            </a:ext>
            <a:ext uri="{147F2762-F138-4A5C-976F-8EAC2B608ADB}">
              <a16:predDERef xmlns:a16="http://schemas.microsoft.com/office/drawing/2014/main" pred="{154676AA-6D17-4D39-8832-1EC772F4B1D3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70" name="TextBox 745">
          <a:extLst>
            <a:ext uri="{FF2B5EF4-FFF2-40B4-BE49-F238E27FC236}">
              <a16:creationId xmlns:a16="http://schemas.microsoft.com/office/drawing/2014/main" id="{D4228A6D-2E9B-4DDA-A736-9E0D57230022}"/>
            </a:ext>
            <a:ext uri="{147F2762-F138-4A5C-976F-8EAC2B608ADB}">
              <a16:predDERef xmlns:a16="http://schemas.microsoft.com/office/drawing/2014/main" pred="{C738296B-997A-49B7-BA2C-9B7644016AB1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71" name="TextBox 746">
          <a:extLst>
            <a:ext uri="{FF2B5EF4-FFF2-40B4-BE49-F238E27FC236}">
              <a16:creationId xmlns:a16="http://schemas.microsoft.com/office/drawing/2014/main" id="{4DA06622-E3D5-4AEF-8BC4-A538EAF38C40}"/>
            </a:ext>
            <a:ext uri="{147F2762-F138-4A5C-976F-8EAC2B608ADB}">
              <a16:predDERef xmlns:a16="http://schemas.microsoft.com/office/drawing/2014/main" pred="{45DFA750-FCB4-4E87-A302-010AD065801E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72" name="TextBox 747">
          <a:extLst>
            <a:ext uri="{FF2B5EF4-FFF2-40B4-BE49-F238E27FC236}">
              <a16:creationId xmlns:a16="http://schemas.microsoft.com/office/drawing/2014/main" id="{D4830553-1C75-4E38-9945-2BEA634864B3}"/>
            </a:ext>
            <a:ext uri="{147F2762-F138-4A5C-976F-8EAC2B608ADB}">
              <a16:predDERef xmlns:a16="http://schemas.microsoft.com/office/drawing/2014/main" pred="{BF1102DA-316D-4816-9B58-22E4B602FA7F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73" name="TextBox 748">
          <a:extLst>
            <a:ext uri="{FF2B5EF4-FFF2-40B4-BE49-F238E27FC236}">
              <a16:creationId xmlns:a16="http://schemas.microsoft.com/office/drawing/2014/main" id="{EA7D21EF-BE85-4135-A32D-27BED0BDC96C}"/>
            </a:ext>
            <a:ext uri="{147F2762-F138-4A5C-976F-8EAC2B608ADB}">
              <a16:predDERef xmlns:a16="http://schemas.microsoft.com/office/drawing/2014/main" pred="{E8FFC247-A841-408C-BA3C-7E802830251B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74" name="TextBox 749">
          <a:extLst>
            <a:ext uri="{FF2B5EF4-FFF2-40B4-BE49-F238E27FC236}">
              <a16:creationId xmlns:a16="http://schemas.microsoft.com/office/drawing/2014/main" id="{7E3F2F72-4332-4E5B-9AFE-9BAAC03EF6EA}"/>
            </a:ext>
            <a:ext uri="{147F2762-F138-4A5C-976F-8EAC2B608ADB}">
              <a16:predDERef xmlns:a16="http://schemas.microsoft.com/office/drawing/2014/main" pred="{8E53F1B9-E185-4845-B70D-7228AF911B80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75" name="TextBox 750">
          <a:extLst>
            <a:ext uri="{FF2B5EF4-FFF2-40B4-BE49-F238E27FC236}">
              <a16:creationId xmlns:a16="http://schemas.microsoft.com/office/drawing/2014/main" id="{02BABF94-ABC3-44AC-8F27-F136B97BED52}"/>
            </a:ext>
            <a:ext uri="{147F2762-F138-4A5C-976F-8EAC2B608ADB}">
              <a16:predDERef xmlns:a16="http://schemas.microsoft.com/office/drawing/2014/main" pred="{E39FCAE3-49EF-409C-A44F-877EC49DACD4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76" name="TextBox 751">
          <a:extLst>
            <a:ext uri="{FF2B5EF4-FFF2-40B4-BE49-F238E27FC236}">
              <a16:creationId xmlns:a16="http://schemas.microsoft.com/office/drawing/2014/main" id="{0A8D7116-B1FD-4F22-AAD1-AF7ACC017364}"/>
            </a:ext>
            <a:ext uri="{147F2762-F138-4A5C-976F-8EAC2B608ADB}">
              <a16:predDERef xmlns:a16="http://schemas.microsoft.com/office/drawing/2014/main" pred="{96A19608-AF9F-4074-81B1-C791633EDE27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77" name="TextBox 752">
          <a:extLst>
            <a:ext uri="{FF2B5EF4-FFF2-40B4-BE49-F238E27FC236}">
              <a16:creationId xmlns:a16="http://schemas.microsoft.com/office/drawing/2014/main" id="{35548569-0C9E-4F53-AE8E-BA6B385B605D}"/>
            </a:ext>
            <a:ext uri="{147F2762-F138-4A5C-976F-8EAC2B608ADB}">
              <a16:predDERef xmlns:a16="http://schemas.microsoft.com/office/drawing/2014/main" pred="{99F7AC25-9A3A-4CAC-B792-1FA2E46D4523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78" name="TextBox 753">
          <a:extLst>
            <a:ext uri="{FF2B5EF4-FFF2-40B4-BE49-F238E27FC236}">
              <a16:creationId xmlns:a16="http://schemas.microsoft.com/office/drawing/2014/main" id="{E4166AE8-BE66-4A63-B613-ED9E61F0516A}"/>
            </a:ext>
            <a:ext uri="{147F2762-F138-4A5C-976F-8EAC2B608ADB}">
              <a16:predDERef xmlns:a16="http://schemas.microsoft.com/office/drawing/2014/main" pred="{38BBCA62-F7D9-4B0D-AC65-158D7504C135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79" name="TextBox 754">
          <a:extLst>
            <a:ext uri="{FF2B5EF4-FFF2-40B4-BE49-F238E27FC236}">
              <a16:creationId xmlns:a16="http://schemas.microsoft.com/office/drawing/2014/main" id="{202A4D15-4468-4961-BDA1-FD82B6942470}"/>
            </a:ext>
            <a:ext uri="{147F2762-F138-4A5C-976F-8EAC2B608ADB}">
              <a16:predDERef xmlns:a16="http://schemas.microsoft.com/office/drawing/2014/main" pred="{EBDF06A3-C8E1-4EE9-8DD3-F4C12057572F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0" name="TextBox 755">
          <a:extLst>
            <a:ext uri="{FF2B5EF4-FFF2-40B4-BE49-F238E27FC236}">
              <a16:creationId xmlns:a16="http://schemas.microsoft.com/office/drawing/2014/main" id="{E41A427B-B75F-4C03-A578-2017A33D2986}"/>
            </a:ext>
            <a:ext uri="{147F2762-F138-4A5C-976F-8EAC2B608ADB}">
              <a16:predDERef xmlns:a16="http://schemas.microsoft.com/office/drawing/2014/main" pred="{BC293744-BB95-466B-9B4B-0BC8F297469F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1" name="TextBox 756">
          <a:extLst>
            <a:ext uri="{FF2B5EF4-FFF2-40B4-BE49-F238E27FC236}">
              <a16:creationId xmlns:a16="http://schemas.microsoft.com/office/drawing/2014/main" id="{16F82FEB-BD71-4BED-9F47-4B1427ED5FC0}"/>
            </a:ext>
            <a:ext uri="{147F2762-F138-4A5C-976F-8EAC2B608ADB}">
              <a16:predDERef xmlns:a16="http://schemas.microsoft.com/office/drawing/2014/main" pred="{A46B5DD9-AA9B-40A2-AFB4-CCEE66D3153A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82" name="TextBox 737">
          <a:extLst>
            <a:ext uri="{FF2B5EF4-FFF2-40B4-BE49-F238E27FC236}">
              <a16:creationId xmlns:a16="http://schemas.microsoft.com/office/drawing/2014/main" id="{DA549795-ACEA-42A6-988E-2A649143E9B7}"/>
            </a:ext>
            <a:ext uri="{147F2762-F138-4A5C-976F-8EAC2B608ADB}">
              <a16:predDERef xmlns:a16="http://schemas.microsoft.com/office/drawing/2014/main" pred="{0878D55F-67A9-4D87-B6D6-5256C09541D0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83" name="TextBox 738">
          <a:extLst>
            <a:ext uri="{FF2B5EF4-FFF2-40B4-BE49-F238E27FC236}">
              <a16:creationId xmlns:a16="http://schemas.microsoft.com/office/drawing/2014/main" id="{F0562E7E-5656-461E-A02D-C0C2A4C550CB}"/>
            </a:ext>
            <a:ext uri="{147F2762-F138-4A5C-976F-8EAC2B608ADB}">
              <a16:predDERef xmlns:a16="http://schemas.microsoft.com/office/drawing/2014/main" pred="{D19CC5C2-5EB5-4511-9CA0-EE81A1B05F34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84" name="TextBox 739">
          <a:extLst>
            <a:ext uri="{FF2B5EF4-FFF2-40B4-BE49-F238E27FC236}">
              <a16:creationId xmlns:a16="http://schemas.microsoft.com/office/drawing/2014/main" id="{CF4FC48B-1772-40AD-BFA8-2B19077ACECD}"/>
            </a:ext>
            <a:ext uri="{147F2762-F138-4A5C-976F-8EAC2B608ADB}">
              <a16:predDERef xmlns:a16="http://schemas.microsoft.com/office/drawing/2014/main" pred="{3BD98803-A6C0-4504-8645-D526E1D5AE39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85" name="TextBox 740">
          <a:extLst>
            <a:ext uri="{FF2B5EF4-FFF2-40B4-BE49-F238E27FC236}">
              <a16:creationId xmlns:a16="http://schemas.microsoft.com/office/drawing/2014/main" id="{E6D63B73-7A43-4F05-8AD9-A0BC8478253A}"/>
            </a:ext>
            <a:ext uri="{147F2762-F138-4A5C-976F-8EAC2B608ADB}">
              <a16:predDERef xmlns:a16="http://schemas.microsoft.com/office/drawing/2014/main" pred="{1FD7AC1A-8E34-404B-BA87-A78074A02C6E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86" name="TextBox 745">
          <a:extLst>
            <a:ext uri="{FF2B5EF4-FFF2-40B4-BE49-F238E27FC236}">
              <a16:creationId xmlns:a16="http://schemas.microsoft.com/office/drawing/2014/main" id="{9AD39CD0-0DF7-4481-AD25-CE0A692BE985}"/>
            </a:ext>
            <a:ext uri="{147F2762-F138-4A5C-976F-8EAC2B608ADB}">
              <a16:predDERef xmlns:a16="http://schemas.microsoft.com/office/drawing/2014/main" pred="{E6F12131-7C52-419B-AD93-96885DDFCD83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87" name="TextBox 746">
          <a:extLst>
            <a:ext uri="{FF2B5EF4-FFF2-40B4-BE49-F238E27FC236}">
              <a16:creationId xmlns:a16="http://schemas.microsoft.com/office/drawing/2014/main" id="{ED2E5639-7D1B-4D69-AB04-F0BBF568B87C}"/>
            </a:ext>
            <a:ext uri="{147F2762-F138-4A5C-976F-8EAC2B608ADB}">
              <a16:predDERef xmlns:a16="http://schemas.microsoft.com/office/drawing/2014/main" pred="{FED0C0D8-929E-480F-8CF2-68A775237020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88" name="TextBox 747">
          <a:extLst>
            <a:ext uri="{FF2B5EF4-FFF2-40B4-BE49-F238E27FC236}">
              <a16:creationId xmlns:a16="http://schemas.microsoft.com/office/drawing/2014/main" id="{ED7EB481-EE6C-4C69-ADD1-308618C4AA1B}"/>
            </a:ext>
            <a:ext uri="{147F2762-F138-4A5C-976F-8EAC2B608ADB}">
              <a16:predDERef xmlns:a16="http://schemas.microsoft.com/office/drawing/2014/main" pred="{05E72CA6-9913-4BF7-BABF-817E35779D18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89" name="TextBox 748">
          <a:extLst>
            <a:ext uri="{FF2B5EF4-FFF2-40B4-BE49-F238E27FC236}">
              <a16:creationId xmlns:a16="http://schemas.microsoft.com/office/drawing/2014/main" id="{A29F01D8-E0AC-4E52-9477-0215988CF725}"/>
            </a:ext>
            <a:ext uri="{147F2762-F138-4A5C-976F-8EAC2B608ADB}">
              <a16:predDERef xmlns:a16="http://schemas.microsoft.com/office/drawing/2014/main" pred="{C1108702-2212-4883-ADA4-9D095D86A0EB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90" name="TextBox 749">
          <a:extLst>
            <a:ext uri="{FF2B5EF4-FFF2-40B4-BE49-F238E27FC236}">
              <a16:creationId xmlns:a16="http://schemas.microsoft.com/office/drawing/2014/main" id="{47043E44-F1CF-40DC-9567-DF388BDDDFC1}"/>
            </a:ext>
            <a:ext uri="{147F2762-F138-4A5C-976F-8EAC2B608ADB}">
              <a16:predDERef xmlns:a16="http://schemas.microsoft.com/office/drawing/2014/main" pred="{8F9891AC-F558-4352-AB3C-6D9869C68367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91" name="TextBox 750">
          <a:extLst>
            <a:ext uri="{FF2B5EF4-FFF2-40B4-BE49-F238E27FC236}">
              <a16:creationId xmlns:a16="http://schemas.microsoft.com/office/drawing/2014/main" id="{C502D13D-68AA-4C99-A2C1-3DE3D897E4BF}"/>
            </a:ext>
            <a:ext uri="{147F2762-F138-4A5C-976F-8EAC2B608ADB}">
              <a16:predDERef xmlns:a16="http://schemas.microsoft.com/office/drawing/2014/main" pred="{5B75DB4D-54A6-40B1-9F27-166E938CB3E1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92" name="TextBox 751">
          <a:extLst>
            <a:ext uri="{FF2B5EF4-FFF2-40B4-BE49-F238E27FC236}">
              <a16:creationId xmlns:a16="http://schemas.microsoft.com/office/drawing/2014/main" id="{A0D7D230-E5C9-4CB6-AB99-CC06FA93B36B}"/>
            </a:ext>
            <a:ext uri="{147F2762-F138-4A5C-976F-8EAC2B608ADB}">
              <a16:predDERef xmlns:a16="http://schemas.microsoft.com/office/drawing/2014/main" pred="{30B14316-8F85-4CB9-88E0-0E055D85A31D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93" name="TextBox 752">
          <a:extLst>
            <a:ext uri="{FF2B5EF4-FFF2-40B4-BE49-F238E27FC236}">
              <a16:creationId xmlns:a16="http://schemas.microsoft.com/office/drawing/2014/main" id="{D5F746EB-F408-4C6B-9E45-995D6923C287}"/>
            </a:ext>
            <a:ext uri="{147F2762-F138-4A5C-976F-8EAC2B608ADB}">
              <a16:predDERef xmlns:a16="http://schemas.microsoft.com/office/drawing/2014/main" pred="{127AC470-65D5-466E-B327-932194D2E2D0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94" name="TextBox 753">
          <a:extLst>
            <a:ext uri="{FF2B5EF4-FFF2-40B4-BE49-F238E27FC236}">
              <a16:creationId xmlns:a16="http://schemas.microsoft.com/office/drawing/2014/main" id="{1550372F-4DCA-4DA1-9533-C551428B82A3}"/>
            </a:ext>
            <a:ext uri="{147F2762-F138-4A5C-976F-8EAC2B608ADB}">
              <a16:predDERef xmlns:a16="http://schemas.microsoft.com/office/drawing/2014/main" pred="{9EA928ED-3378-46EE-8316-2F5D9DF28351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95" name="TextBox 754">
          <a:extLst>
            <a:ext uri="{FF2B5EF4-FFF2-40B4-BE49-F238E27FC236}">
              <a16:creationId xmlns:a16="http://schemas.microsoft.com/office/drawing/2014/main" id="{2E8EB638-A86B-4062-863C-8E8E3ACBB8D1}"/>
            </a:ext>
            <a:ext uri="{147F2762-F138-4A5C-976F-8EAC2B608ADB}">
              <a16:predDERef xmlns:a16="http://schemas.microsoft.com/office/drawing/2014/main" pred="{1DDDE37C-EB97-454B-AEFE-CAACAC7350C0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96" name="TextBox 755">
          <a:extLst>
            <a:ext uri="{FF2B5EF4-FFF2-40B4-BE49-F238E27FC236}">
              <a16:creationId xmlns:a16="http://schemas.microsoft.com/office/drawing/2014/main" id="{261E758F-3C8A-4594-95D8-936E7F21972A}"/>
            </a:ext>
            <a:ext uri="{147F2762-F138-4A5C-976F-8EAC2B608ADB}">
              <a16:predDERef xmlns:a16="http://schemas.microsoft.com/office/drawing/2014/main" pred="{6BF4F7A3-5DCF-4A83-9D95-D8E02A74DA82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97" name="TextBox 756">
          <a:extLst>
            <a:ext uri="{FF2B5EF4-FFF2-40B4-BE49-F238E27FC236}">
              <a16:creationId xmlns:a16="http://schemas.microsoft.com/office/drawing/2014/main" id="{575E452E-F3EF-4E76-906F-21EF25115A56}"/>
            </a:ext>
            <a:ext uri="{147F2762-F138-4A5C-976F-8EAC2B608ADB}">
              <a16:predDERef xmlns:a16="http://schemas.microsoft.com/office/drawing/2014/main" pred="{2120B10C-94D5-4568-AE9B-A668691F7979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98" name="TextBox 737">
          <a:extLst>
            <a:ext uri="{FF2B5EF4-FFF2-40B4-BE49-F238E27FC236}">
              <a16:creationId xmlns:a16="http://schemas.microsoft.com/office/drawing/2014/main" id="{3C921A3B-85C0-4ABA-BADF-26CDEE8BF81C}"/>
            </a:ext>
            <a:ext uri="{147F2762-F138-4A5C-976F-8EAC2B608ADB}">
              <a16:predDERef xmlns:a16="http://schemas.microsoft.com/office/drawing/2014/main" pred="{C97C6838-BD85-4EBB-9F3F-DEF8F9DDC456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99" name="TextBox 738">
          <a:extLst>
            <a:ext uri="{FF2B5EF4-FFF2-40B4-BE49-F238E27FC236}">
              <a16:creationId xmlns:a16="http://schemas.microsoft.com/office/drawing/2014/main" id="{78A7E7C6-9772-4835-A1D9-406C0871C6EF}"/>
            </a:ext>
            <a:ext uri="{147F2762-F138-4A5C-976F-8EAC2B608ADB}">
              <a16:predDERef xmlns:a16="http://schemas.microsoft.com/office/drawing/2014/main" pred="{BF1714E2-61B5-438A-98F2-CF1FA7990F81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00" name="TextBox 739">
          <a:extLst>
            <a:ext uri="{FF2B5EF4-FFF2-40B4-BE49-F238E27FC236}">
              <a16:creationId xmlns:a16="http://schemas.microsoft.com/office/drawing/2014/main" id="{B08BEF6C-DBF3-40A9-805A-57CE385C50D6}"/>
            </a:ext>
            <a:ext uri="{147F2762-F138-4A5C-976F-8EAC2B608ADB}">
              <a16:predDERef xmlns:a16="http://schemas.microsoft.com/office/drawing/2014/main" pred="{C952A0E2-A29F-4BAB-8B1F-93A7C367C520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01" name="TextBox 740">
          <a:extLst>
            <a:ext uri="{FF2B5EF4-FFF2-40B4-BE49-F238E27FC236}">
              <a16:creationId xmlns:a16="http://schemas.microsoft.com/office/drawing/2014/main" id="{57110374-E7F5-4953-B83A-18119739BE00}"/>
            </a:ext>
            <a:ext uri="{147F2762-F138-4A5C-976F-8EAC2B608ADB}">
              <a16:predDERef xmlns:a16="http://schemas.microsoft.com/office/drawing/2014/main" pred="{2173E699-DFCF-43B3-88A6-F4FBD81B55A0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02" name="TextBox 745">
          <a:extLst>
            <a:ext uri="{FF2B5EF4-FFF2-40B4-BE49-F238E27FC236}">
              <a16:creationId xmlns:a16="http://schemas.microsoft.com/office/drawing/2014/main" id="{DD607262-119A-4CA8-A02B-D39249B09EBC}"/>
            </a:ext>
            <a:ext uri="{147F2762-F138-4A5C-976F-8EAC2B608ADB}">
              <a16:predDERef xmlns:a16="http://schemas.microsoft.com/office/drawing/2014/main" pred="{3C9B2C2B-B5CD-47D7-9024-E9AE9D76316D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03" name="TextBox 746">
          <a:extLst>
            <a:ext uri="{FF2B5EF4-FFF2-40B4-BE49-F238E27FC236}">
              <a16:creationId xmlns:a16="http://schemas.microsoft.com/office/drawing/2014/main" id="{7AF1C681-BCD0-40C2-9195-A7E7194B1CE9}"/>
            </a:ext>
            <a:ext uri="{147F2762-F138-4A5C-976F-8EAC2B608ADB}">
              <a16:predDERef xmlns:a16="http://schemas.microsoft.com/office/drawing/2014/main" pred="{6C645176-924D-4E4A-98E2-E2256EFF09DC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04" name="TextBox 747">
          <a:extLst>
            <a:ext uri="{FF2B5EF4-FFF2-40B4-BE49-F238E27FC236}">
              <a16:creationId xmlns:a16="http://schemas.microsoft.com/office/drawing/2014/main" id="{B8063A09-6F18-4123-9065-3FEA009E570A}"/>
            </a:ext>
            <a:ext uri="{147F2762-F138-4A5C-976F-8EAC2B608ADB}">
              <a16:predDERef xmlns:a16="http://schemas.microsoft.com/office/drawing/2014/main" pred="{51B20AE7-49D7-48AF-BDA3-2CCAE2F4B937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05" name="TextBox 748">
          <a:extLst>
            <a:ext uri="{FF2B5EF4-FFF2-40B4-BE49-F238E27FC236}">
              <a16:creationId xmlns:a16="http://schemas.microsoft.com/office/drawing/2014/main" id="{3DCA10B1-F412-4EF8-8667-304D213323A8}"/>
            </a:ext>
            <a:ext uri="{147F2762-F138-4A5C-976F-8EAC2B608ADB}">
              <a16:predDERef xmlns:a16="http://schemas.microsoft.com/office/drawing/2014/main" pred="{1B1B3EA5-7D87-426F-92D3-C1AF89D6D032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06" name="TextBox 749">
          <a:extLst>
            <a:ext uri="{FF2B5EF4-FFF2-40B4-BE49-F238E27FC236}">
              <a16:creationId xmlns:a16="http://schemas.microsoft.com/office/drawing/2014/main" id="{A800E33F-1406-415A-B7F8-AEB7C17592BF}"/>
            </a:ext>
            <a:ext uri="{147F2762-F138-4A5C-976F-8EAC2B608ADB}">
              <a16:predDERef xmlns:a16="http://schemas.microsoft.com/office/drawing/2014/main" pred="{41A3DA9E-19F0-4B6E-8A19-2DE06FAA4A88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07" name="TextBox 750">
          <a:extLst>
            <a:ext uri="{FF2B5EF4-FFF2-40B4-BE49-F238E27FC236}">
              <a16:creationId xmlns:a16="http://schemas.microsoft.com/office/drawing/2014/main" id="{1F33921A-C1B0-45E7-AFD2-9C9CB077D2D1}"/>
            </a:ext>
            <a:ext uri="{147F2762-F138-4A5C-976F-8EAC2B608ADB}">
              <a16:predDERef xmlns:a16="http://schemas.microsoft.com/office/drawing/2014/main" pred="{5AFB9F30-6A36-4065-8A55-384CEA275883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08" name="TextBox 751">
          <a:extLst>
            <a:ext uri="{FF2B5EF4-FFF2-40B4-BE49-F238E27FC236}">
              <a16:creationId xmlns:a16="http://schemas.microsoft.com/office/drawing/2014/main" id="{AF837015-CC5B-45C3-9B45-9C71556435B8}"/>
            </a:ext>
            <a:ext uri="{147F2762-F138-4A5C-976F-8EAC2B608ADB}">
              <a16:predDERef xmlns:a16="http://schemas.microsoft.com/office/drawing/2014/main" pred="{67590D5D-BADB-4660-9D42-C8A6849557F2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09" name="TextBox 752">
          <a:extLst>
            <a:ext uri="{FF2B5EF4-FFF2-40B4-BE49-F238E27FC236}">
              <a16:creationId xmlns:a16="http://schemas.microsoft.com/office/drawing/2014/main" id="{7CEE67E1-2056-46C9-AF3C-F68ACDD24D96}"/>
            </a:ext>
            <a:ext uri="{147F2762-F138-4A5C-976F-8EAC2B608ADB}">
              <a16:predDERef xmlns:a16="http://schemas.microsoft.com/office/drawing/2014/main" pred="{1DE249BA-3713-4859-A101-92A750A592C8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10" name="TextBox 753">
          <a:extLst>
            <a:ext uri="{FF2B5EF4-FFF2-40B4-BE49-F238E27FC236}">
              <a16:creationId xmlns:a16="http://schemas.microsoft.com/office/drawing/2014/main" id="{A7020DDC-DD03-4771-880A-A85349CDBA50}"/>
            </a:ext>
            <a:ext uri="{147F2762-F138-4A5C-976F-8EAC2B608ADB}">
              <a16:predDERef xmlns:a16="http://schemas.microsoft.com/office/drawing/2014/main" pred="{99C33246-E7AC-4389-AD48-C06627124657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11" name="TextBox 754">
          <a:extLst>
            <a:ext uri="{FF2B5EF4-FFF2-40B4-BE49-F238E27FC236}">
              <a16:creationId xmlns:a16="http://schemas.microsoft.com/office/drawing/2014/main" id="{94EDAC14-0A35-4327-B1FB-B1C66549D54D}"/>
            </a:ext>
            <a:ext uri="{147F2762-F138-4A5C-976F-8EAC2B608ADB}">
              <a16:predDERef xmlns:a16="http://schemas.microsoft.com/office/drawing/2014/main" pred="{0D7DFC5F-B8F7-467A-A944-BD9B3BF81EDA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12" name="TextBox 755">
          <a:extLst>
            <a:ext uri="{FF2B5EF4-FFF2-40B4-BE49-F238E27FC236}">
              <a16:creationId xmlns:a16="http://schemas.microsoft.com/office/drawing/2014/main" id="{B8FF2DF8-C1A9-4BDA-977B-65813A26D79D}"/>
            </a:ext>
            <a:ext uri="{147F2762-F138-4A5C-976F-8EAC2B608ADB}">
              <a16:predDERef xmlns:a16="http://schemas.microsoft.com/office/drawing/2014/main" pred="{084E4F4D-EBE7-4354-9C83-8356403417DC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13" name="TextBox 756">
          <a:extLst>
            <a:ext uri="{FF2B5EF4-FFF2-40B4-BE49-F238E27FC236}">
              <a16:creationId xmlns:a16="http://schemas.microsoft.com/office/drawing/2014/main" id="{A369E0A2-4FCA-4D24-8739-25322BDC0C28}"/>
            </a:ext>
            <a:ext uri="{147F2762-F138-4A5C-976F-8EAC2B608ADB}">
              <a16:predDERef xmlns:a16="http://schemas.microsoft.com/office/drawing/2014/main" pred="{F39A5422-D96D-44A0-B4A3-56F86692B834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4" name="TextBox 737">
          <a:extLst>
            <a:ext uri="{FF2B5EF4-FFF2-40B4-BE49-F238E27FC236}">
              <a16:creationId xmlns:a16="http://schemas.microsoft.com/office/drawing/2014/main" id="{C4193E13-ABC6-4190-BA24-0E64240E08D5}"/>
            </a:ext>
            <a:ext uri="{147F2762-F138-4A5C-976F-8EAC2B608ADB}">
              <a16:predDERef xmlns:a16="http://schemas.microsoft.com/office/drawing/2014/main" pred="{E95D7268-24F3-460A-86CA-DA82105DDF2F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5" name="TextBox 738">
          <a:extLst>
            <a:ext uri="{FF2B5EF4-FFF2-40B4-BE49-F238E27FC236}">
              <a16:creationId xmlns:a16="http://schemas.microsoft.com/office/drawing/2014/main" id="{218BEC64-C3E7-441A-A46F-CF619B89E11A}"/>
            </a:ext>
            <a:ext uri="{147F2762-F138-4A5C-976F-8EAC2B608ADB}">
              <a16:predDERef xmlns:a16="http://schemas.microsoft.com/office/drawing/2014/main" pred="{720E266F-D58C-4CF4-9D59-812EB75B9900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6" name="TextBox 739">
          <a:extLst>
            <a:ext uri="{FF2B5EF4-FFF2-40B4-BE49-F238E27FC236}">
              <a16:creationId xmlns:a16="http://schemas.microsoft.com/office/drawing/2014/main" id="{79FA6EAA-E2FE-42D8-B690-ED8C4275A510}"/>
            </a:ext>
            <a:ext uri="{147F2762-F138-4A5C-976F-8EAC2B608ADB}">
              <a16:predDERef xmlns:a16="http://schemas.microsoft.com/office/drawing/2014/main" pred="{44505FD4-DED4-40EC-841B-20B91707DA2A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7" name="TextBox 740">
          <a:extLst>
            <a:ext uri="{FF2B5EF4-FFF2-40B4-BE49-F238E27FC236}">
              <a16:creationId xmlns:a16="http://schemas.microsoft.com/office/drawing/2014/main" id="{DA731B15-0A2D-49BB-A16F-E0A5249F4AD6}"/>
            </a:ext>
            <a:ext uri="{147F2762-F138-4A5C-976F-8EAC2B608ADB}">
              <a16:predDERef xmlns:a16="http://schemas.microsoft.com/office/drawing/2014/main" pred="{112D42B0-C73A-4F0C-89D9-3F49F2C6083A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8" name="TextBox 745">
          <a:extLst>
            <a:ext uri="{FF2B5EF4-FFF2-40B4-BE49-F238E27FC236}">
              <a16:creationId xmlns:a16="http://schemas.microsoft.com/office/drawing/2014/main" id="{575FB053-9E10-4B99-A159-F2581F6DBBEF}"/>
            </a:ext>
            <a:ext uri="{147F2762-F138-4A5C-976F-8EAC2B608ADB}">
              <a16:predDERef xmlns:a16="http://schemas.microsoft.com/office/drawing/2014/main" pred="{B3208734-748C-4A7F-A4FC-189F1E83800F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9" name="TextBox 746">
          <a:extLst>
            <a:ext uri="{FF2B5EF4-FFF2-40B4-BE49-F238E27FC236}">
              <a16:creationId xmlns:a16="http://schemas.microsoft.com/office/drawing/2014/main" id="{C1DC6FF6-F614-4D36-9E95-7084DB49D214}"/>
            </a:ext>
            <a:ext uri="{147F2762-F138-4A5C-976F-8EAC2B608ADB}">
              <a16:predDERef xmlns:a16="http://schemas.microsoft.com/office/drawing/2014/main" pred="{EA1F05ED-E9EE-43E5-A12E-7FE464D86546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0" name="TextBox 747">
          <a:extLst>
            <a:ext uri="{FF2B5EF4-FFF2-40B4-BE49-F238E27FC236}">
              <a16:creationId xmlns:a16="http://schemas.microsoft.com/office/drawing/2014/main" id="{BEDA5752-2D83-4DEB-ACB1-0217E7154703}"/>
            </a:ext>
            <a:ext uri="{147F2762-F138-4A5C-976F-8EAC2B608ADB}">
              <a16:predDERef xmlns:a16="http://schemas.microsoft.com/office/drawing/2014/main" pred="{8B39001C-E4F5-4D4B-A738-CFC456D0C68D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1" name="TextBox 748">
          <a:extLst>
            <a:ext uri="{FF2B5EF4-FFF2-40B4-BE49-F238E27FC236}">
              <a16:creationId xmlns:a16="http://schemas.microsoft.com/office/drawing/2014/main" id="{DCBC673A-30F4-4017-9D32-D4D4AF1D3378}"/>
            </a:ext>
            <a:ext uri="{147F2762-F138-4A5C-976F-8EAC2B608ADB}">
              <a16:predDERef xmlns:a16="http://schemas.microsoft.com/office/drawing/2014/main" pred="{22977601-8827-475D-BED8-4E54A6F382D8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2" name="TextBox 749">
          <a:extLst>
            <a:ext uri="{FF2B5EF4-FFF2-40B4-BE49-F238E27FC236}">
              <a16:creationId xmlns:a16="http://schemas.microsoft.com/office/drawing/2014/main" id="{835C8817-85B1-453E-BDD2-1BC298CC344D}"/>
            </a:ext>
            <a:ext uri="{147F2762-F138-4A5C-976F-8EAC2B608ADB}">
              <a16:predDERef xmlns:a16="http://schemas.microsoft.com/office/drawing/2014/main" pred="{9705A73A-AC37-42AD-B07E-159D12D8B373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3" name="TextBox 750">
          <a:extLst>
            <a:ext uri="{FF2B5EF4-FFF2-40B4-BE49-F238E27FC236}">
              <a16:creationId xmlns:a16="http://schemas.microsoft.com/office/drawing/2014/main" id="{0627BFF8-6379-4490-8759-E5493657A3AF}"/>
            </a:ext>
            <a:ext uri="{147F2762-F138-4A5C-976F-8EAC2B608ADB}">
              <a16:predDERef xmlns:a16="http://schemas.microsoft.com/office/drawing/2014/main" pred="{F54D1D6D-D9C4-466A-9907-58BC7A8836A5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4" name="TextBox 751">
          <a:extLst>
            <a:ext uri="{FF2B5EF4-FFF2-40B4-BE49-F238E27FC236}">
              <a16:creationId xmlns:a16="http://schemas.microsoft.com/office/drawing/2014/main" id="{0129F8B4-7454-4DD4-994B-93969087409A}"/>
            </a:ext>
            <a:ext uri="{147F2762-F138-4A5C-976F-8EAC2B608ADB}">
              <a16:predDERef xmlns:a16="http://schemas.microsoft.com/office/drawing/2014/main" pred="{38306F19-DB49-4313-AA31-CE3E27A2568E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5" name="TextBox 752">
          <a:extLst>
            <a:ext uri="{FF2B5EF4-FFF2-40B4-BE49-F238E27FC236}">
              <a16:creationId xmlns:a16="http://schemas.microsoft.com/office/drawing/2014/main" id="{D4140164-6915-4404-ABCF-97128094DF29}"/>
            </a:ext>
            <a:ext uri="{147F2762-F138-4A5C-976F-8EAC2B608ADB}">
              <a16:predDERef xmlns:a16="http://schemas.microsoft.com/office/drawing/2014/main" pred="{5356F4E4-71A6-4AF1-B946-E69AEC0E6E28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6" name="TextBox 753">
          <a:extLst>
            <a:ext uri="{FF2B5EF4-FFF2-40B4-BE49-F238E27FC236}">
              <a16:creationId xmlns:a16="http://schemas.microsoft.com/office/drawing/2014/main" id="{6A762138-9012-4FC4-9B5D-226A314A7740}"/>
            </a:ext>
            <a:ext uri="{147F2762-F138-4A5C-976F-8EAC2B608ADB}">
              <a16:predDERef xmlns:a16="http://schemas.microsoft.com/office/drawing/2014/main" pred="{B75337FD-AC95-4F0F-AC4D-BB11546AA3B4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7" name="TextBox 754">
          <a:extLst>
            <a:ext uri="{FF2B5EF4-FFF2-40B4-BE49-F238E27FC236}">
              <a16:creationId xmlns:a16="http://schemas.microsoft.com/office/drawing/2014/main" id="{676AD840-4C95-441C-825E-ADE78B39B079}"/>
            </a:ext>
            <a:ext uri="{147F2762-F138-4A5C-976F-8EAC2B608ADB}">
              <a16:predDERef xmlns:a16="http://schemas.microsoft.com/office/drawing/2014/main" pred="{BE480C1C-9296-4CBD-883A-E6C200878307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8" name="TextBox 755">
          <a:extLst>
            <a:ext uri="{FF2B5EF4-FFF2-40B4-BE49-F238E27FC236}">
              <a16:creationId xmlns:a16="http://schemas.microsoft.com/office/drawing/2014/main" id="{0DC72913-5D1E-4D12-AFE2-86CE7AEEA0A6}"/>
            </a:ext>
            <a:ext uri="{147F2762-F138-4A5C-976F-8EAC2B608ADB}">
              <a16:predDERef xmlns:a16="http://schemas.microsoft.com/office/drawing/2014/main" pred="{4182DF9D-9961-4EDF-BBB4-6ACB07CD8AF0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9" name="TextBox 756">
          <a:extLst>
            <a:ext uri="{FF2B5EF4-FFF2-40B4-BE49-F238E27FC236}">
              <a16:creationId xmlns:a16="http://schemas.microsoft.com/office/drawing/2014/main" id="{A0BE9E29-0333-4006-A06F-33BA03C42EAA}"/>
            </a:ext>
            <a:ext uri="{147F2762-F138-4A5C-976F-8EAC2B608ADB}">
              <a16:predDERef xmlns:a16="http://schemas.microsoft.com/office/drawing/2014/main" pred="{8D7DE112-70E8-49DA-980E-F8ED41A3324B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K40"/>
  <sheetViews>
    <sheetView tabSelected="1" zoomScaleNormal="100" zoomScaleSheetLayoutView="112" workbookViewId="0">
      <pane xSplit="1" ySplit="4" topLeftCell="B5" activePane="bottomRight" state="frozen"/>
      <selection pane="topRight" activeCell="A3" sqref="A3"/>
      <selection pane="bottomLeft" activeCell="A3" sqref="A3"/>
      <selection pane="bottomRight" activeCell="A4" sqref="A4"/>
    </sheetView>
  </sheetViews>
  <sheetFormatPr defaultColWidth="9.08984375" defaultRowHeight="15.5" x14ac:dyDescent="0.35"/>
  <cols>
    <col min="1" max="1" width="47.54296875" style="1" bestFit="1" customWidth="1"/>
    <col min="2" max="2" width="9.453125" style="1" customWidth="1"/>
    <col min="3" max="3" width="9.453125" style="1" bestFit="1" customWidth="1"/>
    <col min="4" max="4" width="10.54296875" style="1" customWidth="1"/>
    <col min="5" max="5" width="10.54296875" style="2" customWidth="1"/>
    <col min="6" max="6" width="8.90625" style="1" customWidth="1"/>
    <col min="7" max="7" width="9.08984375" style="1"/>
    <col min="8" max="8" width="10" style="1" bestFit="1" customWidth="1"/>
    <col min="9" max="16384" width="9.08984375" style="1"/>
  </cols>
  <sheetData>
    <row r="1" spans="1:8" ht="13.5" customHeight="1" x14ac:dyDescent="0.35">
      <c r="A1" s="42" t="s">
        <v>0</v>
      </c>
      <c r="E1" s="1"/>
    </row>
    <row r="2" spans="1:8" ht="16.5" customHeight="1" x14ac:dyDescent="0.35">
      <c r="A2" s="43" t="s">
        <v>1</v>
      </c>
      <c r="E2" s="1"/>
    </row>
    <row r="3" spans="1:8" ht="16" thickBot="1" x14ac:dyDescent="0.4">
      <c r="A3" s="12"/>
    </row>
    <row r="4" spans="1:8" s="4" customFormat="1" ht="78" thickBot="1" x14ac:dyDescent="0.3">
      <c r="A4" s="219" t="s">
        <v>2</v>
      </c>
      <c r="B4" s="220" t="s">
        <v>3</v>
      </c>
      <c r="C4" s="220" t="s">
        <v>4</v>
      </c>
      <c r="D4" s="221" t="s">
        <v>5</v>
      </c>
      <c r="E4" s="222" t="s">
        <v>6</v>
      </c>
      <c r="F4" s="220" t="s">
        <v>7</v>
      </c>
    </row>
    <row r="5" spans="1:8" ht="16" thickBot="1" x14ac:dyDescent="0.4">
      <c r="A5" s="218"/>
    </row>
    <row r="6" spans="1:8" ht="16" thickBot="1" x14ac:dyDescent="0.4">
      <c r="A6" s="5" t="s">
        <v>8</v>
      </c>
      <c r="D6" s="1" t="s">
        <v>9</v>
      </c>
    </row>
    <row r="7" spans="1:8" ht="15.65" customHeight="1" x14ac:dyDescent="0.35">
      <c r="A7" s="6" t="s">
        <v>10</v>
      </c>
      <c r="B7" s="450">
        <v>182.61</v>
      </c>
      <c r="C7" s="450">
        <v>191.74</v>
      </c>
      <c r="D7" s="450">
        <v>9.1299999999999955</v>
      </c>
      <c r="E7" s="451">
        <v>273.90000000000003</v>
      </c>
      <c r="F7" s="452">
        <v>4.999726192431956E-2</v>
      </c>
      <c r="G7" s="7"/>
      <c r="H7" s="21"/>
    </row>
    <row r="8" spans="1:8" ht="15.65" customHeight="1" x14ac:dyDescent="0.35">
      <c r="A8" s="453" t="s">
        <v>11</v>
      </c>
      <c r="B8" s="450">
        <v>164.72</v>
      </c>
      <c r="C8" s="450">
        <v>171.31</v>
      </c>
      <c r="D8" s="450">
        <v>6.5900000000000034</v>
      </c>
      <c r="E8" s="451">
        <v>197.7</v>
      </c>
      <c r="F8" s="452">
        <v>4.0007285089849465E-2</v>
      </c>
      <c r="G8" s="7"/>
      <c r="H8" s="21"/>
    </row>
    <row r="9" spans="1:8" ht="15.65" customHeight="1" x14ac:dyDescent="0.35">
      <c r="A9" s="454" t="s">
        <v>12</v>
      </c>
      <c r="B9" s="450">
        <v>189.75</v>
      </c>
      <c r="C9" s="450">
        <v>198.28874999999999</v>
      </c>
      <c r="D9" s="450">
        <v>8.5387499999999932</v>
      </c>
      <c r="E9" s="451">
        <v>256.2</v>
      </c>
      <c r="F9" s="452">
        <v>4.4999999999999964E-2</v>
      </c>
      <c r="G9" s="7"/>
      <c r="H9" s="21"/>
    </row>
    <row r="10" spans="1:8" ht="15.65" customHeight="1" x14ac:dyDescent="0.35">
      <c r="A10" s="454" t="s">
        <v>13</v>
      </c>
      <c r="B10" s="450">
        <v>180.79</v>
      </c>
      <c r="C10" s="450">
        <v>188.02160000000001</v>
      </c>
      <c r="D10" s="450">
        <v>7.2316000000000145</v>
      </c>
      <c r="E10" s="451">
        <v>216.9</v>
      </c>
      <c r="F10" s="452">
        <v>4.0000000000000084E-2</v>
      </c>
      <c r="G10" s="7"/>
      <c r="H10" s="21"/>
    </row>
    <row r="11" spans="1:8" ht="15.65" customHeight="1" x14ac:dyDescent="0.35">
      <c r="A11" s="454" t="s">
        <v>14</v>
      </c>
      <c r="B11" s="450">
        <v>182.49</v>
      </c>
      <c r="C11" s="450">
        <v>190.7</v>
      </c>
      <c r="D11" s="450">
        <v>8.2099999999999795</v>
      </c>
      <c r="E11" s="451">
        <v>246.3</v>
      </c>
      <c r="F11" s="452">
        <v>4.4988766507753734E-2</v>
      </c>
      <c r="G11" s="7"/>
      <c r="H11" s="21"/>
    </row>
    <row r="12" spans="1:8" s="54" customFormat="1" ht="15.65" customHeight="1" x14ac:dyDescent="0.45">
      <c r="A12" s="455" t="s">
        <v>15</v>
      </c>
      <c r="B12" s="450">
        <v>191.98</v>
      </c>
      <c r="C12" s="450">
        <v>199.65</v>
      </c>
      <c r="D12" s="450">
        <v>7.6700000000000159</v>
      </c>
      <c r="E12" s="451">
        <v>230.1</v>
      </c>
      <c r="F12" s="452">
        <v>3.9952078341493988E-2</v>
      </c>
      <c r="G12" s="52"/>
      <c r="H12" s="53"/>
    </row>
    <row r="13" spans="1:8" ht="15.65" customHeight="1" x14ac:dyDescent="0.35">
      <c r="A13" s="455" t="s">
        <v>16</v>
      </c>
      <c r="B13" s="450">
        <v>180.59</v>
      </c>
      <c r="C13" s="450">
        <v>187.81</v>
      </c>
      <c r="D13" s="450">
        <v>7.2199999999999989</v>
      </c>
      <c r="E13" s="451">
        <v>216.6</v>
      </c>
      <c r="F13" s="452">
        <v>3.9980065341381023E-2</v>
      </c>
      <c r="G13" s="7"/>
      <c r="H13" s="21"/>
    </row>
    <row r="14" spans="1:8" ht="15.65" customHeight="1" x14ac:dyDescent="0.35">
      <c r="A14" s="455" t="s">
        <v>17</v>
      </c>
      <c r="B14" s="450">
        <v>178.06</v>
      </c>
      <c r="C14" s="450">
        <v>186.96</v>
      </c>
      <c r="D14" s="450">
        <v>8.9000000000000057</v>
      </c>
      <c r="E14" s="451">
        <v>267</v>
      </c>
      <c r="F14" s="452">
        <v>4.9983151746602297E-2</v>
      </c>
      <c r="G14" s="7"/>
      <c r="H14" s="21"/>
    </row>
    <row r="15" spans="1:8" s="54" customFormat="1" ht="15.65" customHeight="1" x14ac:dyDescent="0.45">
      <c r="A15" s="455" t="s">
        <v>18</v>
      </c>
      <c r="B15" s="450">
        <v>180.66</v>
      </c>
      <c r="C15" s="450">
        <v>195.11280000000002</v>
      </c>
      <c r="D15" s="450">
        <v>14.452800000000025</v>
      </c>
      <c r="E15" s="451">
        <v>433.5</v>
      </c>
      <c r="F15" s="452">
        <v>8.000000000000014E-2</v>
      </c>
      <c r="G15" s="52"/>
      <c r="H15" s="53"/>
    </row>
    <row r="16" spans="1:8" ht="15.65" customHeight="1" x14ac:dyDescent="0.35">
      <c r="A16" s="455" t="s">
        <v>19</v>
      </c>
      <c r="B16" s="450">
        <v>166.52</v>
      </c>
      <c r="C16" s="450">
        <v>174.01460174999997</v>
      </c>
      <c r="D16" s="450">
        <v>7.4946017499999584</v>
      </c>
      <c r="E16" s="451">
        <v>224.70000000000002</v>
      </c>
      <c r="F16" s="452">
        <v>4.500721685082848E-2</v>
      </c>
      <c r="G16" s="7"/>
      <c r="H16" s="21"/>
    </row>
    <row r="17" spans="1:9" ht="15.65" customHeight="1" x14ac:dyDescent="0.35">
      <c r="A17" s="455" t="s">
        <v>20</v>
      </c>
      <c r="B17" s="450">
        <v>175.45</v>
      </c>
      <c r="C17" s="450">
        <v>182.45</v>
      </c>
      <c r="D17" s="450">
        <v>7</v>
      </c>
      <c r="E17" s="451">
        <v>210</v>
      </c>
      <c r="F17" s="452">
        <v>3.9897406668566546E-2</v>
      </c>
      <c r="G17" s="7"/>
      <c r="H17" s="21"/>
    </row>
    <row r="18" spans="1:9" ht="15.65" customHeight="1" x14ac:dyDescent="0.35">
      <c r="A18" s="455" t="s">
        <v>21</v>
      </c>
      <c r="B18" s="450">
        <v>179.13</v>
      </c>
      <c r="C18" s="450">
        <v>188.0865</v>
      </c>
      <c r="D18" s="450">
        <v>8.9565000000000055</v>
      </c>
      <c r="E18" s="451">
        <v>268.8</v>
      </c>
      <c r="F18" s="452">
        <v>5.0000000000000031E-2</v>
      </c>
      <c r="G18" s="7"/>
      <c r="H18" s="21"/>
      <c r="I18" s="8"/>
    </row>
    <row r="19" spans="1:9" ht="15.65" customHeight="1" x14ac:dyDescent="0.35">
      <c r="A19" s="455" t="s">
        <v>22</v>
      </c>
      <c r="B19" s="450">
        <v>189.18</v>
      </c>
      <c r="C19" s="450">
        <v>197.69</v>
      </c>
      <c r="D19" s="450">
        <v>8.5099999999999909</v>
      </c>
      <c r="E19" s="451">
        <v>255.29999999999998</v>
      </c>
      <c r="F19" s="452">
        <v>4.4983613489798027E-2</v>
      </c>
      <c r="G19" s="7"/>
      <c r="H19" s="21"/>
    </row>
    <row r="20" spans="1:9" ht="15.65" customHeight="1" x14ac:dyDescent="0.35">
      <c r="A20" s="455" t="s">
        <v>23</v>
      </c>
      <c r="B20" s="450">
        <v>180.8</v>
      </c>
      <c r="C20" s="450">
        <v>188</v>
      </c>
      <c r="D20" s="450">
        <v>7.1999999999999886</v>
      </c>
      <c r="E20" s="451">
        <v>216</v>
      </c>
      <c r="F20" s="452">
        <v>3.9823008849557459E-2</v>
      </c>
      <c r="G20" s="7"/>
      <c r="H20" s="21"/>
    </row>
    <row r="21" spans="1:9" ht="15.65" customHeight="1" x14ac:dyDescent="0.35">
      <c r="A21" s="455" t="s">
        <v>24</v>
      </c>
      <c r="B21" s="450">
        <v>194.94</v>
      </c>
      <c r="C21" s="450">
        <v>202.74</v>
      </c>
      <c r="D21" s="450">
        <v>7.8000000000000114</v>
      </c>
      <c r="E21" s="451">
        <v>234</v>
      </c>
      <c r="F21" s="452">
        <v>4.0012311480455587E-2</v>
      </c>
      <c r="G21" s="7"/>
      <c r="H21" s="21"/>
    </row>
    <row r="22" spans="1:9" ht="15.65" customHeight="1" x14ac:dyDescent="0.35">
      <c r="A22" s="455" t="s">
        <v>25</v>
      </c>
      <c r="B22" s="450">
        <v>178.23</v>
      </c>
      <c r="C22" s="450">
        <v>185.36</v>
      </c>
      <c r="D22" s="450">
        <v>7.1300000000000239</v>
      </c>
      <c r="E22" s="451">
        <v>213.9</v>
      </c>
      <c r="F22" s="452">
        <v>4.0004488582169241E-2</v>
      </c>
      <c r="G22" s="7"/>
      <c r="H22" s="21"/>
    </row>
    <row r="23" spans="1:9" s="8" customFormat="1" ht="15.65" customHeight="1" x14ac:dyDescent="0.35">
      <c r="A23" s="455" t="s">
        <v>26</v>
      </c>
      <c r="B23" s="456">
        <v>187.58</v>
      </c>
      <c r="C23" s="450">
        <v>195.08</v>
      </c>
      <c r="D23" s="450">
        <v>7.5</v>
      </c>
      <c r="E23" s="451">
        <v>225</v>
      </c>
      <c r="F23" s="452">
        <v>3.9982940612005545E-2</v>
      </c>
      <c r="G23" s="7"/>
      <c r="H23" s="21"/>
    </row>
    <row r="24" spans="1:9" ht="15.65" customHeight="1" x14ac:dyDescent="0.35">
      <c r="A24" s="455" t="s">
        <v>27</v>
      </c>
      <c r="B24" s="450">
        <v>187.53</v>
      </c>
      <c r="C24" s="450">
        <v>196.90650000000002</v>
      </c>
      <c r="D24" s="450">
        <v>9.3765000000000214</v>
      </c>
      <c r="E24" s="451">
        <v>281.40000000000003</v>
      </c>
      <c r="F24" s="452">
        <v>5.0000000000000114E-2</v>
      </c>
      <c r="G24" s="7"/>
      <c r="H24" s="21"/>
      <c r="I24" s="8"/>
    </row>
    <row r="25" spans="1:9" ht="15.65" customHeight="1" x14ac:dyDescent="0.35">
      <c r="A25" s="455" t="s">
        <v>28</v>
      </c>
      <c r="B25" s="450">
        <v>196.55</v>
      </c>
      <c r="C25" s="450">
        <v>205.39</v>
      </c>
      <c r="D25" s="450">
        <v>8.839999999999975</v>
      </c>
      <c r="E25" s="451">
        <v>265.2</v>
      </c>
      <c r="F25" s="452">
        <v>4.497583312134304E-2</v>
      </c>
      <c r="G25" s="7"/>
      <c r="H25" s="21"/>
    </row>
    <row r="26" spans="1:9" ht="15.65" customHeight="1" x14ac:dyDescent="0.35">
      <c r="A26" s="455" t="s">
        <v>29</v>
      </c>
      <c r="B26" s="450">
        <v>174.09</v>
      </c>
      <c r="C26" s="450">
        <v>181.92</v>
      </c>
      <c r="D26" s="450">
        <v>7.8299999999999841</v>
      </c>
      <c r="E26" s="451">
        <v>234.9</v>
      </c>
      <c r="F26" s="452">
        <v>4.4976736170945969E-2</v>
      </c>
      <c r="G26" s="7"/>
      <c r="H26" s="21"/>
      <c r="I26" s="8"/>
    </row>
    <row r="27" spans="1:9" ht="15.65" customHeight="1" x14ac:dyDescent="0.35">
      <c r="A27" s="454" t="s">
        <v>30</v>
      </c>
      <c r="B27" s="450">
        <v>182.42</v>
      </c>
      <c r="C27" s="450">
        <v>189.71680000000001</v>
      </c>
      <c r="D27" s="450">
        <v>7.2968000000000188</v>
      </c>
      <c r="E27" s="451">
        <v>219</v>
      </c>
      <c r="F27" s="452">
        <v>4.0000000000000105E-2</v>
      </c>
      <c r="G27" s="7"/>
      <c r="H27" s="21"/>
    </row>
    <row r="28" spans="1:9" ht="15.65" customHeight="1" x14ac:dyDescent="0.35">
      <c r="A28" s="455" t="s">
        <v>31</v>
      </c>
      <c r="B28" s="450">
        <v>186.17</v>
      </c>
      <c r="C28" s="450">
        <v>195.48</v>
      </c>
      <c r="D28" s="450">
        <v>9.3100000000000023</v>
      </c>
      <c r="E28" s="451">
        <v>279.3</v>
      </c>
      <c r="F28" s="452">
        <v>5.0008057152065334E-2</v>
      </c>
      <c r="G28" s="7"/>
      <c r="H28" s="21"/>
    </row>
    <row r="29" spans="1:9" ht="15.65" customHeight="1" x14ac:dyDescent="0.35">
      <c r="A29" s="455" t="s">
        <v>32</v>
      </c>
      <c r="B29" s="450">
        <v>185.49</v>
      </c>
      <c r="C29" s="450">
        <v>192.91</v>
      </c>
      <c r="D29" s="450">
        <v>7.4199999999999875</v>
      </c>
      <c r="E29" s="451">
        <v>222.6</v>
      </c>
      <c r="F29" s="452">
        <v>4.0002156450482433E-2</v>
      </c>
      <c r="G29" s="7"/>
      <c r="H29" s="21"/>
    </row>
    <row r="30" spans="1:9" ht="15.65" customHeight="1" x14ac:dyDescent="0.35">
      <c r="A30" s="454" t="s">
        <v>33</v>
      </c>
      <c r="B30" s="450">
        <v>182.87</v>
      </c>
      <c r="C30" s="450">
        <v>190.18480000000002</v>
      </c>
      <c r="D30" s="450">
        <v>7.3148000000000195</v>
      </c>
      <c r="E30" s="451">
        <v>219.29999999999998</v>
      </c>
      <c r="F30" s="452">
        <v>4.0000000000000105E-2</v>
      </c>
      <c r="G30" s="7"/>
      <c r="H30" s="21"/>
    </row>
    <row r="31" spans="1:9" ht="15.65" customHeight="1" x14ac:dyDescent="0.35">
      <c r="A31" s="455" t="s">
        <v>34</v>
      </c>
      <c r="B31" s="450">
        <v>179.71</v>
      </c>
      <c r="C31" s="450">
        <v>186.9</v>
      </c>
      <c r="D31" s="450">
        <v>7.1899999999999977</v>
      </c>
      <c r="E31" s="451">
        <v>215.70000000000002</v>
      </c>
      <c r="F31" s="452">
        <v>4.0008903232986462E-2</v>
      </c>
      <c r="G31" s="7"/>
      <c r="H31" s="21"/>
    </row>
    <row r="32" spans="1:9" ht="15.65" customHeight="1" x14ac:dyDescent="0.35">
      <c r="A32" s="454" t="s">
        <v>35</v>
      </c>
      <c r="B32" s="450">
        <v>183.18</v>
      </c>
      <c r="C32" s="450">
        <v>192.34</v>
      </c>
      <c r="D32" s="450">
        <v>9.1599999999999966</v>
      </c>
      <c r="E32" s="451">
        <v>274.8</v>
      </c>
      <c r="F32" s="452">
        <v>5.0005459111256666E-2</v>
      </c>
      <c r="G32" s="7"/>
      <c r="H32" s="21"/>
    </row>
    <row r="33" spans="1:11" ht="16" thickBot="1" x14ac:dyDescent="0.4">
      <c r="A33" s="9"/>
      <c r="C33" s="2"/>
      <c r="H33" s="21"/>
      <c r="I33" s="21"/>
      <c r="J33" s="21"/>
      <c r="K33" s="21"/>
    </row>
    <row r="34" spans="1:11" ht="16" thickBot="1" x14ac:dyDescent="0.4">
      <c r="A34" s="10" t="s">
        <v>36</v>
      </c>
      <c r="H34" s="21"/>
    </row>
    <row r="35" spans="1:11" x14ac:dyDescent="0.35">
      <c r="A35" s="240" t="s">
        <v>37</v>
      </c>
      <c r="B35" s="450">
        <v>285.7</v>
      </c>
      <c r="C35" s="450">
        <v>302.83999999999997</v>
      </c>
      <c r="D35" s="450">
        <v>17.139999999999986</v>
      </c>
      <c r="E35" s="451">
        <v>514.19999999999959</v>
      </c>
      <c r="F35" s="452">
        <v>5.9992999649982455E-2</v>
      </c>
      <c r="H35" s="21"/>
    </row>
    <row r="36" spans="1:11" x14ac:dyDescent="0.35">
      <c r="A36" s="457"/>
    </row>
    <row r="37" spans="1:11" x14ac:dyDescent="0.35">
      <c r="A37" s="36" t="s">
        <v>38</v>
      </c>
    </row>
    <row r="40" spans="1:11" x14ac:dyDescent="0.35">
      <c r="A40" s="11"/>
    </row>
  </sheetData>
  <phoneticPr fontId="7" type="noConversion"/>
  <pageMargins left="0.75" right="0.5" top="0.75" bottom="0.25" header="0.5" footer="0.5"/>
  <pageSetup scale="89" orientation="portrait" r:id="rId1"/>
  <headerFooter alignWithMargins="0">
    <oddHeader>&amp;RAttachment 1A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51A5-8FFB-4588-8B7E-E5866D478DE0}">
  <sheetPr>
    <tabColor theme="4"/>
    <pageSetUpPr fitToPage="1"/>
  </sheetPr>
  <dimension ref="A1:I138"/>
  <sheetViews>
    <sheetView zoomScaleNormal="100" zoomScaleSheetLayoutView="100" workbookViewId="0">
      <selection activeCell="A2" sqref="A2"/>
    </sheetView>
  </sheetViews>
  <sheetFormatPr defaultRowHeight="15.5" x14ac:dyDescent="0.35"/>
  <cols>
    <col min="1" max="1" width="39.453125" style="1" customWidth="1"/>
    <col min="2" max="3" width="12.54296875" style="1" bestFit="1" customWidth="1"/>
    <col min="4" max="4" width="10.453125" style="1" customWidth="1"/>
    <col min="5" max="5" width="12.90625" style="17" customWidth="1"/>
    <col min="6" max="6" width="8.6328125" style="1"/>
    <col min="7" max="7" width="5.54296875" style="1" customWidth="1"/>
    <col min="8" max="253" width="8.6328125" style="1"/>
    <col min="254" max="254" width="40.453125" style="1" bestFit="1" customWidth="1"/>
    <col min="255" max="255" width="13.90625" style="1" customWidth="1"/>
    <col min="256" max="256" width="12.54296875" style="1" customWidth="1"/>
    <col min="257" max="257" width="13.54296875" style="1" customWidth="1"/>
    <col min="258" max="258" width="14" style="1" customWidth="1"/>
    <col min="259" max="259" width="1.54296875" style="1" customWidth="1"/>
    <col min="260" max="260" width="10.453125" style="1" customWidth="1"/>
    <col min="261" max="509" width="8.6328125" style="1"/>
    <col min="510" max="510" width="40.453125" style="1" bestFit="1" customWidth="1"/>
    <col min="511" max="511" width="13.90625" style="1" customWidth="1"/>
    <col min="512" max="512" width="12.54296875" style="1" customWidth="1"/>
    <col min="513" max="513" width="13.54296875" style="1" customWidth="1"/>
    <col min="514" max="514" width="14" style="1" customWidth="1"/>
    <col min="515" max="515" width="1.54296875" style="1" customWidth="1"/>
    <col min="516" max="516" width="10.453125" style="1" customWidth="1"/>
    <col min="517" max="765" width="8.6328125" style="1"/>
    <col min="766" max="766" width="40.453125" style="1" bestFit="1" customWidth="1"/>
    <col min="767" max="767" width="13.90625" style="1" customWidth="1"/>
    <col min="768" max="768" width="12.54296875" style="1" customWidth="1"/>
    <col min="769" max="769" width="13.54296875" style="1" customWidth="1"/>
    <col min="770" max="770" width="14" style="1" customWidth="1"/>
    <col min="771" max="771" width="1.54296875" style="1" customWidth="1"/>
    <col min="772" max="772" width="10.453125" style="1" customWidth="1"/>
    <col min="773" max="1021" width="8.6328125" style="1"/>
    <col min="1022" max="1022" width="40.453125" style="1" bestFit="1" customWidth="1"/>
    <col min="1023" max="1023" width="13.90625" style="1" customWidth="1"/>
    <col min="1024" max="1024" width="12.54296875" style="1" customWidth="1"/>
    <col min="1025" max="1025" width="13.54296875" style="1" customWidth="1"/>
    <col min="1026" max="1026" width="14" style="1" customWidth="1"/>
    <col min="1027" max="1027" width="1.54296875" style="1" customWidth="1"/>
    <col min="1028" max="1028" width="10.453125" style="1" customWidth="1"/>
    <col min="1029" max="1277" width="8.6328125" style="1"/>
    <col min="1278" max="1278" width="40.453125" style="1" bestFit="1" customWidth="1"/>
    <col min="1279" max="1279" width="13.90625" style="1" customWidth="1"/>
    <col min="1280" max="1280" width="12.54296875" style="1" customWidth="1"/>
    <col min="1281" max="1281" width="13.54296875" style="1" customWidth="1"/>
    <col min="1282" max="1282" width="14" style="1" customWidth="1"/>
    <col min="1283" max="1283" width="1.54296875" style="1" customWidth="1"/>
    <col min="1284" max="1284" width="10.453125" style="1" customWidth="1"/>
    <col min="1285" max="1533" width="8.6328125" style="1"/>
    <col min="1534" max="1534" width="40.453125" style="1" bestFit="1" customWidth="1"/>
    <col min="1535" max="1535" width="13.90625" style="1" customWidth="1"/>
    <col min="1536" max="1536" width="12.54296875" style="1" customWidth="1"/>
    <col min="1537" max="1537" width="13.54296875" style="1" customWidth="1"/>
    <col min="1538" max="1538" width="14" style="1" customWidth="1"/>
    <col min="1539" max="1539" width="1.54296875" style="1" customWidth="1"/>
    <col min="1540" max="1540" width="10.453125" style="1" customWidth="1"/>
    <col min="1541" max="1789" width="8.6328125" style="1"/>
    <col min="1790" max="1790" width="40.453125" style="1" bestFit="1" customWidth="1"/>
    <col min="1791" max="1791" width="13.90625" style="1" customWidth="1"/>
    <col min="1792" max="1792" width="12.54296875" style="1" customWidth="1"/>
    <col min="1793" max="1793" width="13.54296875" style="1" customWidth="1"/>
    <col min="1794" max="1794" width="14" style="1" customWidth="1"/>
    <col min="1795" max="1795" width="1.54296875" style="1" customWidth="1"/>
    <col min="1796" max="1796" width="10.453125" style="1" customWidth="1"/>
    <col min="1797" max="2045" width="8.6328125" style="1"/>
    <col min="2046" max="2046" width="40.453125" style="1" bestFit="1" customWidth="1"/>
    <col min="2047" max="2047" width="13.90625" style="1" customWidth="1"/>
    <col min="2048" max="2048" width="12.54296875" style="1" customWidth="1"/>
    <col min="2049" max="2049" width="13.54296875" style="1" customWidth="1"/>
    <col min="2050" max="2050" width="14" style="1" customWidth="1"/>
    <col min="2051" max="2051" width="1.54296875" style="1" customWidth="1"/>
    <col min="2052" max="2052" width="10.453125" style="1" customWidth="1"/>
    <col min="2053" max="2301" width="8.6328125" style="1"/>
    <col min="2302" max="2302" width="40.453125" style="1" bestFit="1" customWidth="1"/>
    <col min="2303" max="2303" width="13.90625" style="1" customWidth="1"/>
    <col min="2304" max="2304" width="12.54296875" style="1" customWidth="1"/>
    <col min="2305" max="2305" width="13.54296875" style="1" customWidth="1"/>
    <col min="2306" max="2306" width="14" style="1" customWidth="1"/>
    <col min="2307" max="2307" width="1.54296875" style="1" customWidth="1"/>
    <col min="2308" max="2308" width="10.453125" style="1" customWidth="1"/>
    <col min="2309" max="2557" width="8.6328125" style="1"/>
    <col min="2558" max="2558" width="40.453125" style="1" bestFit="1" customWidth="1"/>
    <col min="2559" max="2559" width="13.90625" style="1" customWidth="1"/>
    <col min="2560" max="2560" width="12.54296875" style="1" customWidth="1"/>
    <col min="2561" max="2561" width="13.54296875" style="1" customWidth="1"/>
    <col min="2562" max="2562" width="14" style="1" customWidth="1"/>
    <col min="2563" max="2563" width="1.54296875" style="1" customWidth="1"/>
    <col min="2564" max="2564" width="10.453125" style="1" customWidth="1"/>
    <col min="2565" max="2813" width="8.6328125" style="1"/>
    <col min="2814" max="2814" width="40.453125" style="1" bestFit="1" customWidth="1"/>
    <col min="2815" max="2815" width="13.90625" style="1" customWidth="1"/>
    <col min="2816" max="2816" width="12.54296875" style="1" customWidth="1"/>
    <col min="2817" max="2817" width="13.54296875" style="1" customWidth="1"/>
    <col min="2818" max="2818" width="14" style="1" customWidth="1"/>
    <col min="2819" max="2819" width="1.54296875" style="1" customWidth="1"/>
    <col min="2820" max="2820" width="10.453125" style="1" customWidth="1"/>
    <col min="2821" max="3069" width="8.6328125" style="1"/>
    <col min="3070" max="3070" width="40.453125" style="1" bestFit="1" customWidth="1"/>
    <col min="3071" max="3071" width="13.90625" style="1" customWidth="1"/>
    <col min="3072" max="3072" width="12.54296875" style="1" customWidth="1"/>
    <col min="3073" max="3073" width="13.54296875" style="1" customWidth="1"/>
    <col min="3074" max="3074" width="14" style="1" customWidth="1"/>
    <col min="3075" max="3075" width="1.54296875" style="1" customWidth="1"/>
    <col min="3076" max="3076" width="10.453125" style="1" customWidth="1"/>
    <col min="3077" max="3325" width="8.6328125" style="1"/>
    <col min="3326" max="3326" width="40.453125" style="1" bestFit="1" customWidth="1"/>
    <col min="3327" max="3327" width="13.90625" style="1" customWidth="1"/>
    <col min="3328" max="3328" width="12.54296875" style="1" customWidth="1"/>
    <col min="3329" max="3329" width="13.54296875" style="1" customWidth="1"/>
    <col min="3330" max="3330" width="14" style="1" customWidth="1"/>
    <col min="3331" max="3331" width="1.54296875" style="1" customWidth="1"/>
    <col min="3332" max="3332" width="10.453125" style="1" customWidth="1"/>
    <col min="3333" max="3581" width="8.6328125" style="1"/>
    <col min="3582" max="3582" width="40.453125" style="1" bestFit="1" customWidth="1"/>
    <col min="3583" max="3583" width="13.90625" style="1" customWidth="1"/>
    <col min="3584" max="3584" width="12.54296875" style="1" customWidth="1"/>
    <col min="3585" max="3585" width="13.54296875" style="1" customWidth="1"/>
    <col min="3586" max="3586" width="14" style="1" customWidth="1"/>
    <col min="3587" max="3587" width="1.54296875" style="1" customWidth="1"/>
    <col min="3588" max="3588" width="10.453125" style="1" customWidth="1"/>
    <col min="3589" max="3837" width="8.6328125" style="1"/>
    <col min="3838" max="3838" width="40.453125" style="1" bestFit="1" customWidth="1"/>
    <col min="3839" max="3839" width="13.90625" style="1" customWidth="1"/>
    <col min="3840" max="3840" width="12.54296875" style="1" customWidth="1"/>
    <col min="3841" max="3841" width="13.54296875" style="1" customWidth="1"/>
    <col min="3842" max="3842" width="14" style="1" customWidth="1"/>
    <col min="3843" max="3843" width="1.54296875" style="1" customWidth="1"/>
    <col min="3844" max="3844" width="10.453125" style="1" customWidth="1"/>
    <col min="3845" max="4093" width="8.6328125" style="1"/>
    <col min="4094" max="4094" width="40.453125" style="1" bestFit="1" customWidth="1"/>
    <col min="4095" max="4095" width="13.90625" style="1" customWidth="1"/>
    <col min="4096" max="4096" width="12.54296875" style="1" customWidth="1"/>
    <col min="4097" max="4097" width="13.54296875" style="1" customWidth="1"/>
    <col min="4098" max="4098" width="14" style="1" customWidth="1"/>
    <col min="4099" max="4099" width="1.54296875" style="1" customWidth="1"/>
    <col min="4100" max="4100" width="10.453125" style="1" customWidth="1"/>
    <col min="4101" max="4349" width="8.6328125" style="1"/>
    <col min="4350" max="4350" width="40.453125" style="1" bestFit="1" customWidth="1"/>
    <col min="4351" max="4351" width="13.90625" style="1" customWidth="1"/>
    <col min="4352" max="4352" width="12.54296875" style="1" customWidth="1"/>
    <col min="4353" max="4353" width="13.54296875" style="1" customWidth="1"/>
    <col min="4354" max="4354" width="14" style="1" customWidth="1"/>
    <col min="4355" max="4355" width="1.54296875" style="1" customWidth="1"/>
    <col min="4356" max="4356" width="10.453125" style="1" customWidth="1"/>
    <col min="4357" max="4605" width="8.6328125" style="1"/>
    <col min="4606" max="4606" width="40.453125" style="1" bestFit="1" customWidth="1"/>
    <col min="4607" max="4607" width="13.90625" style="1" customWidth="1"/>
    <col min="4608" max="4608" width="12.54296875" style="1" customWidth="1"/>
    <col min="4609" max="4609" width="13.54296875" style="1" customWidth="1"/>
    <col min="4610" max="4610" width="14" style="1" customWidth="1"/>
    <col min="4611" max="4611" width="1.54296875" style="1" customWidth="1"/>
    <col min="4612" max="4612" width="10.453125" style="1" customWidth="1"/>
    <col min="4613" max="4861" width="8.6328125" style="1"/>
    <col min="4862" max="4862" width="40.453125" style="1" bestFit="1" customWidth="1"/>
    <col min="4863" max="4863" width="13.90625" style="1" customWidth="1"/>
    <col min="4864" max="4864" width="12.54296875" style="1" customWidth="1"/>
    <col min="4865" max="4865" width="13.54296875" style="1" customWidth="1"/>
    <col min="4866" max="4866" width="14" style="1" customWidth="1"/>
    <col min="4867" max="4867" width="1.54296875" style="1" customWidth="1"/>
    <col min="4868" max="4868" width="10.453125" style="1" customWidth="1"/>
    <col min="4869" max="5117" width="8.6328125" style="1"/>
    <col min="5118" max="5118" width="40.453125" style="1" bestFit="1" customWidth="1"/>
    <col min="5119" max="5119" width="13.90625" style="1" customWidth="1"/>
    <col min="5120" max="5120" width="12.54296875" style="1" customWidth="1"/>
    <col min="5121" max="5121" width="13.54296875" style="1" customWidth="1"/>
    <col min="5122" max="5122" width="14" style="1" customWidth="1"/>
    <col min="5123" max="5123" width="1.54296875" style="1" customWidth="1"/>
    <col min="5124" max="5124" width="10.453125" style="1" customWidth="1"/>
    <col min="5125" max="5373" width="8.6328125" style="1"/>
    <col min="5374" max="5374" width="40.453125" style="1" bestFit="1" customWidth="1"/>
    <col min="5375" max="5375" width="13.90625" style="1" customWidth="1"/>
    <col min="5376" max="5376" width="12.54296875" style="1" customWidth="1"/>
    <col min="5377" max="5377" width="13.54296875" style="1" customWidth="1"/>
    <col min="5378" max="5378" width="14" style="1" customWidth="1"/>
    <col min="5379" max="5379" width="1.54296875" style="1" customWidth="1"/>
    <col min="5380" max="5380" width="10.453125" style="1" customWidth="1"/>
    <col min="5381" max="5629" width="8.6328125" style="1"/>
    <col min="5630" max="5630" width="40.453125" style="1" bestFit="1" customWidth="1"/>
    <col min="5631" max="5631" width="13.90625" style="1" customWidth="1"/>
    <col min="5632" max="5632" width="12.54296875" style="1" customWidth="1"/>
    <col min="5633" max="5633" width="13.54296875" style="1" customWidth="1"/>
    <col min="5634" max="5634" width="14" style="1" customWidth="1"/>
    <col min="5635" max="5635" width="1.54296875" style="1" customWidth="1"/>
    <col min="5636" max="5636" width="10.453125" style="1" customWidth="1"/>
    <col min="5637" max="5885" width="8.6328125" style="1"/>
    <col min="5886" max="5886" width="40.453125" style="1" bestFit="1" customWidth="1"/>
    <col min="5887" max="5887" width="13.90625" style="1" customWidth="1"/>
    <col min="5888" max="5888" width="12.54296875" style="1" customWidth="1"/>
    <col min="5889" max="5889" width="13.54296875" style="1" customWidth="1"/>
    <col min="5890" max="5890" width="14" style="1" customWidth="1"/>
    <col min="5891" max="5891" width="1.54296875" style="1" customWidth="1"/>
    <col min="5892" max="5892" width="10.453125" style="1" customWidth="1"/>
    <col min="5893" max="6141" width="8.6328125" style="1"/>
    <col min="6142" max="6142" width="40.453125" style="1" bestFit="1" customWidth="1"/>
    <col min="6143" max="6143" width="13.90625" style="1" customWidth="1"/>
    <col min="6144" max="6144" width="12.54296875" style="1" customWidth="1"/>
    <col min="6145" max="6145" width="13.54296875" style="1" customWidth="1"/>
    <col min="6146" max="6146" width="14" style="1" customWidth="1"/>
    <col min="6147" max="6147" width="1.54296875" style="1" customWidth="1"/>
    <col min="6148" max="6148" width="10.453125" style="1" customWidth="1"/>
    <col min="6149" max="6397" width="8.6328125" style="1"/>
    <col min="6398" max="6398" width="40.453125" style="1" bestFit="1" customWidth="1"/>
    <col min="6399" max="6399" width="13.90625" style="1" customWidth="1"/>
    <col min="6400" max="6400" width="12.54296875" style="1" customWidth="1"/>
    <col min="6401" max="6401" width="13.54296875" style="1" customWidth="1"/>
    <col min="6402" max="6402" width="14" style="1" customWidth="1"/>
    <col min="6403" max="6403" width="1.54296875" style="1" customWidth="1"/>
    <col min="6404" max="6404" width="10.453125" style="1" customWidth="1"/>
    <col min="6405" max="6653" width="8.6328125" style="1"/>
    <col min="6654" max="6654" width="40.453125" style="1" bestFit="1" customWidth="1"/>
    <col min="6655" max="6655" width="13.90625" style="1" customWidth="1"/>
    <col min="6656" max="6656" width="12.54296875" style="1" customWidth="1"/>
    <col min="6657" max="6657" width="13.54296875" style="1" customWidth="1"/>
    <col min="6658" max="6658" width="14" style="1" customWidth="1"/>
    <col min="6659" max="6659" width="1.54296875" style="1" customWidth="1"/>
    <col min="6660" max="6660" width="10.453125" style="1" customWidth="1"/>
    <col min="6661" max="6909" width="8.6328125" style="1"/>
    <col min="6910" max="6910" width="40.453125" style="1" bestFit="1" customWidth="1"/>
    <col min="6911" max="6911" width="13.90625" style="1" customWidth="1"/>
    <col min="6912" max="6912" width="12.54296875" style="1" customWidth="1"/>
    <col min="6913" max="6913" width="13.54296875" style="1" customWidth="1"/>
    <col min="6914" max="6914" width="14" style="1" customWidth="1"/>
    <col min="6915" max="6915" width="1.54296875" style="1" customWidth="1"/>
    <col min="6916" max="6916" width="10.453125" style="1" customWidth="1"/>
    <col min="6917" max="7165" width="8.6328125" style="1"/>
    <col min="7166" max="7166" width="40.453125" style="1" bestFit="1" customWidth="1"/>
    <col min="7167" max="7167" width="13.90625" style="1" customWidth="1"/>
    <col min="7168" max="7168" width="12.54296875" style="1" customWidth="1"/>
    <col min="7169" max="7169" width="13.54296875" style="1" customWidth="1"/>
    <col min="7170" max="7170" width="14" style="1" customWidth="1"/>
    <col min="7171" max="7171" width="1.54296875" style="1" customWidth="1"/>
    <col min="7172" max="7172" width="10.453125" style="1" customWidth="1"/>
    <col min="7173" max="7421" width="8.6328125" style="1"/>
    <col min="7422" max="7422" width="40.453125" style="1" bestFit="1" customWidth="1"/>
    <col min="7423" max="7423" width="13.90625" style="1" customWidth="1"/>
    <col min="7424" max="7424" width="12.54296875" style="1" customWidth="1"/>
    <col min="7425" max="7425" width="13.54296875" style="1" customWidth="1"/>
    <col min="7426" max="7426" width="14" style="1" customWidth="1"/>
    <col min="7427" max="7427" width="1.54296875" style="1" customWidth="1"/>
    <col min="7428" max="7428" width="10.453125" style="1" customWidth="1"/>
    <col min="7429" max="7677" width="8.6328125" style="1"/>
    <col min="7678" max="7678" width="40.453125" style="1" bestFit="1" customWidth="1"/>
    <col min="7679" max="7679" width="13.90625" style="1" customWidth="1"/>
    <col min="7680" max="7680" width="12.54296875" style="1" customWidth="1"/>
    <col min="7681" max="7681" width="13.54296875" style="1" customWidth="1"/>
    <col min="7682" max="7682" width="14" style="1" customWidth="1"/>
    <col min="7683" max="7683" width="1.54296875" style="1" customWidth="1"/>
    <col min="7684" max="7684" width="10.453125" style="1" customWidth="1"/>
    <col min="7685" max="7933" width="8.6328125" style="1"/>
    <col min="7934" max="7934" width="40.453125" style="1" bestFit="1" customWidth="1"/>
    <col min="7935" max="7935" width="13.90625" style="1" customWidth="1"/>
    <col min="7936" max="7936" width="12.54296875" style="1" customWidth="1"/>
    <col min="7937" max="7937" width="13.54296875" style="1" customWidth="1"/>
    <col min="7938" max="7938" width="14" style="1" customWidth="1"/>
    <col min="7939" max="7939" width="1.54296875" style="1" customWidth="1"/>
    <col min="7940" max="7940" width="10.453125" style="1" customWidth="1"/>
    <col min="7941" max="8189" width="8.6328125" style="1"/>
    <col min="8190" max="8190" width="40.453125" style="1" bestFit="1" customWidth="1"/>
    <col min="8191" max="8191" width="13.90625" style="1" customWidth="1"/>
    <col min="8192" max="8192" width="12.54296875" style="1" customWidth="1"/>
    <col min="8193" max="8193" width="13.54296875" style="1" customWidth="1"/>
    <col min="8194" max="8194" width="14" style="1" customWidth="1"/>
    <col min="8195" max="8195" width="1.54296875" style="1" customWidth="1"/>
    <col min="8196" max="8196" width="10.453125" style="1" customWidth="1"/>
    <col min="8197" max="8445" width="8.6328125" style="1"/>
    <col min="8446" max="8446" width="40.453125" style="1" bestFit="1" customWidth="1"/>
    <col min="8447" max="8447" width="13.90625" style="1" customWidth="1"/>
    <col min="8448" max="8448" width="12.54296875" style="1" customWidth="1"/>
    <col min="8449" max="8449" width="13.54296875" style="1" customWidth="1"/>
    <col min="8450" max="8450" width="14" style="1" customWidth="1"/>
    <col min="8451" max="8451" width="1.54296875" style="1" customWidth="1"/>
    <col min="8452" max="8452" width="10.453125" style="1" customWidth="1"/>
    <col min="8453" max="8701" width="8.6328125" style="1"/>
    <col min="8702" max="8702" width="40.453125" style="1" bestFit="1" customWidth="1"/>
    <col min="8703" max="8703" width="13.90625" style="1" customWidth="1"/>
    <col min="8704" max="8704" width="12.54296875" style="1" customWidth="1"/>
    <col min="8705" max="8705" width="13.54296875" style="1" customWidth="1"/>
    <col min="8706" max="8706" width="14" style="1" customWidth="1"/>
    <col min="8707" max="8707" width="1.54296875" style="1" customWidth="1"/>
    <col min="8708" max="8708" width="10.453125" style="1" customWidth="1"/>
    <col min="8709" max="8957" width="8.6328125" style="1"/>
    <col min="8958" max="8958" width="40.453125" style="1" bestFit="1" customWidth="1"/>
    <col min="8959" max="8959" width="13.90625" style="1" customWidth="1"/>
    <col min="8960" max="8960" width="12.54296875" style="1" customWidth="1"/>
    <col min="8961" max="8961" width="13.54296875" style="1" customWidth="1"/>
    <col min="8962" max="8962" width="14" style="1" customWidth="1"/>
    <col min="8963" max="8963" width="1.54296875" style="1" customWidth="1"/>
    <col min="8964" max="8964" width="10.453125" style="1" customWidth="1"/>
    <col min="8965" max="9213" width="8.6328125" style="1"/>
    <col min="9214" max="9214" width="40.453125" style="1" bestFit="1" customWidth="1"/>
    <col min="9215" max="9215" width="13.90625" style="1" customWidth="1"/>
    <col min="9216" max="9216" width="12.54296875" style="1" customWidth="1"/>
    <col min="9217" max="9217" width="13.54296875" style="1" customWidth="1"/>
    <col min="9218" max="9218" width="14" style="1" customWidth="1"/>
    <col min="9219" max="9219" width="1.54296875" style="1" customWidth="1"/>
    <col min="9220" max="9220" width="10.453125" style="1" customWidth="1"/>
    <col min="9221" max="9469" width="8.6328125" style="1"/>
    <col min="9470" max="9470" width="40.453125" style="1" bestFit="1" customWidth="1"/>
    <col min="9471" max="9471" width="13.90625" style="1" customWidth="1"/>
    <col min="9472" max="9472" width="12.54296875" style="1" customWidth="1"/>
    <col min="9473" max="9473" width="13.54296875" style="1" customWidth="1"/>
    <col min="9474" max="9474" width="14" style="1" customWidth="1"/>
    <col min="9475" max="9475" width="1.54296875" style="1" customWidth="1"/>
    <col min="9476" max="9476" width="10.453125" style="1" customWidth="1"/>
    <col min="9477" max="9725" width="8.6328125" style="1"/>
    <col min="9726" max="9726" width="40.453125" style="1" bestFit="1" customWidth="1"/>
    <col min="9727" max="9727" width="13.90625" style="1" customWidth="1"/>
    <col min="9728" max="9728" width="12.54296875" style="1" customWidth="1"/>
    <col min="9729" max="9729" width="13.54296875" style="1" customWidth="1"/>
    <col min="9730" max="9730" width="14" style="1" customWidth="1"/>
    <col min="9731" max="9731" width="1.54296875" style="1" customWidth="1"/>
    <col min="9732" max="9732" width="10.453125" style="1" customWidth="1"/>
    <col min="9733" max="9981" width="8.6328125" style="1"/>
    <col min="9982" max="9982" width="40.453125" style="1" bestFit="1" customWidth="1"/>
    <col min="9983" max="9983" width="13.90625" style="1" customWidth="1"/>
    <col min="9984" max="9984" width="12.54296875" style="1" customWidth="1"/>
    <col min="9985" max="9985" width="13.54296875" style="1" customWidth="1"/>
    <col min="9986" max="9986" width="14" style="1" customWidth="1"/>
    <col min="9987" max="9987" width="1.54296875" style="1" customWidth="1"/>
    <col min="9988" max="9988" width="10.453125" style="1" customWidth="1"/>
    <col min="9989" max="10237" width="8.6328125" style="1"/>
    <col min="10238" max="10238" width="40.453125" style="1" bestFit="1" customWidth="1"/>
    <col min="10239" max="10239" width="13.90625" style="1" customWidth="1"/>
    <col min="10240" max="10240" width="12.54296875" style="1" customWidth="1"/>
    <col min="10241" max="10241" width="13.54296875" style="1" customWidth="1"/>
    <col min="10242" max="10242" width="14" style="1" customWidth="1"/>
    <col min="10243" max="10243" width="1.54296875" style="1" customWidth="1"/>
    <col min="10244" max="10244" width="10.453125" style="1" customWidth="1"/>
    <col min="10245" max="10493" width="8.6328125" style="1"/>
    <col min="10494" max="10494" width="40.453125" style="1" bestFit="1" customWidth="1"/>
    <col min="10495" max="10495" width="13.90625" style="1" customWidth="1"/>
    <col min="10496" max="10496" width="12.54296875" style="1" customWidth="1"/>
    <col min="10497" max="10497" width="13.54296875" style="1" customWidth="1"/>
    <col min="10498" max="10498" width="14" style="1" customWidth="1"/>
    <col min="10499" max="10499" width="1.54296875" style="1" customWidth="1"/>
    <col min="10500" max="10500" width="10.453125" style="1" customWidth="1"/>
    <col min="10501" max="10749" width="8.6328125" style="1"/>
    <col min="10750" max="10750" width="40.453125" style="1" bestFit="1" customWidth="1"/>
    <col min="10751" max="10751" width="13.90625" style="1" customWidth="1"/>
    <col min="10752" max="10752" width="12.54296875" style="1" customWidth="1"/>
    <col min="10753" max="10753" width="13.54296875" style="1" customWidth="1"/>
    <col min="10754" max="10754" width="14" style="1" customWidth="1"/>
    <col min="10755" max="10755" width="1.54296875" style="1" customWidth="1"/>
    <col min="10756" max="10756" width="10.453125" style="1" customWidth="1"/>
    <col min="10757" max="11005" width="8.6328125" style="1"/>
    <col min="11006" max="11006" width="40.453125" style="1" bestFit="1" customWidth="1"/>
    <col min="11007" max="11007" width="13.90625" style="1" customWidth="1"/>
    <col min="11008" max="11008" width="12.54296875" style="1" customWidth="1"/>
    <col min="11009" max="11009" width="13.54296875" style="1" customWidth="1"/>
    <col min="11010" max="11010" width="14" style="1" customWidth="1"/>
    <col min="11011" max="11011" width="1.54296875" style="1" customWidth="1"/>
    <col min="11012" max="11012" width="10.453125" style="1" customWidth="1"/>
    <col min="11013" max="11261" width="8.6328125" style="1"/>
    <col min="11262" max="11262" width="40.453125" style="1" bestFit="1" customWidth="1"/>
    <col min="11263" max="11263" width="13.90625" style="1" customWidth="1"/>
    <col min="11264" max="11264" width="12.54296875" style="1" customWidth="1"/>
    <col min="11265" max="11265" width="13.54296875" style="1" customWidth="1"/>
    <col min="11266" max="11266" width="14" style="1" customWidth="1"/>
    <col min="11267" max="11267" width="1.54296875" style="1" customWidth="1"/>
    <col min="11268" max="11268" width="10.453125" style="1" customWidth="1"/>
    <col min="11269" max="11517" width="8.6328125" style="1"/>
    <col min="11518" max="11518" width="40.453125" style="1" bestFit="1" customWidth="1"/>
    <col min="11519" max="11519" width="13.90625" style="1" customWidth="1"/>
    <col min="11520" max="11520" width="12.54296875" style="1" customWidth="1"/>
    <col min="11521" max="11521" width="13.54296875" style="1" customWidth="1"/>
    <col min="11522" max="11522" width="14" style="1" customWidth="1"/>
    <col min="11523" max="11523" width="1.54296875" style="1" customWidth="1"/>
    <col min="11524" max="11524" width="10.453125" style="1" customWidth="1"/>
    <col min="11525" max="11773" width="8.6328125" style="1"/>
    <col min="11774" max="11774" width="40.453125" style="1" bestFit="1" customWidth="1"/>
    <col min="11775" max="11775" width="13.90625" style="1" customWidth="1"/>
    <col min="11776" max="11776" width="12.54296875" style="1" customWidth="1"/>
    <col min="11777" max="11777" width="13.54296875" style="1" customWidth="1"/>
    <col min="11778" max="11778" width="14" style="1" customWidth="1"/>
    <col min="11779" max="11779" width="1.54296875" style="1" customWidth="1"/>
    <col min="11780" max="11780" width="10.453125" style="1" customWidth="1"/>
    <col min="11781" max="12029" width="8.6328125" style="1"/>
    <col min="12030" max="12030" width="40.453125" style="1" bestFit="1" customWidth="1"/>
    <col min="12031" max="12031" width="13.90625" style="1" customWidth="1"/>
    <col min="12032" max="12032" width="12.54296875" style="1" customWidth="1"/>
    <col min="12033" max="12033" width="13.54296875" style="1" customWidth="1"/>
    <col min="12034" max="12034" width="14" style="1" customWidth="1"/>
    <col min="12035" max="12035" width="1.54296875" style="1" customWidth="1"/>
    <col min="12036" max="12036" width="10.453125" style="1" customWidth="1"/>
    <col min="12037" max="12285" width="8.6328125" style="1"/>
    <col min="12286" max="12286" width="40.453125" style="1" bestFit="1" customWidth="1"/>
    <col min="12287" max="12287" width="13.90625" style="1" customWidth="1"/>
    <col min="12288" max="12288" width="12.54296875" style="1" customWidth="1"/>
    <col min="12289" max="12289" width="13.54296875" style="1" customWidth="1"/>
    <col min="12290" max="12290" width="14" style="1" customWidth="1"/>
    <col min="12291" max="12291" width="1.54296875" style="1" customWidth="1"/>
    <col min="12292" max="12292" width="10.453125" style="1" customWidth="1"/>
    <col min="12293" max="12541" width="8.6328125" style="1"/>
    <col min="12542" max="12542" width="40.453125" style="1" bestFit="1" customWidth="1"/>
    <col min="12543" max="12543" width="13.90625" style="1" customWidth="1"/>
    <col min="12544" max="12544" width="12.54296875" style="1" customWidth="1"/>
    <col min="12545" max="12545" width="13.54296875" style="1" customWidth="1"/>
    <col min="12546" max="12546" width="14" style="1" customWidth="1"/>
    <col min="12547" max="12547" width="1.54296875" style="1" customWidth="1"/>
    <col min="12548" max="12548" width="10.453125" style="1" customWidth="1"/>
    <col min="12549" max="12797" width="8.6328125" style="1"/>
    <col min="12798" max="12798" width="40.453125" style="1" bestFit="1" customWidth="1"/>
    <col min="12799" max="12799" width="13.90625" style="1" customWidth="1"/>
    <col min="12800" max="12800" width="12.54296875" style="1" customWidth="1"/>
    <col min="12801" max="12801" width="13.54296875" style="1" customWidth="1"/>
    <col min="12802" max="12802" width="14" style="1" customWidth="1"/>
    <col min="12803" max="12803" width="1.54296875" style="1" customWidth="1"/>
    <col min="12804" max="12804" width="10.453125" style="1" customWidth="1"/>
    <col min="12805" max="13053" width="8.6328125" style="1"/>
    <col min="13054" max="13054" width="40.453125" style="1" bestFit="1" customWidth="1"/>
    <col min="13055" max="13055" width="13.90625" style="1" customWidth="1"/>
    <col min="13056" max="13056" width="12.54296875" style="1" customWidth="1"/>
    <col min="13057" max="13057" width="13.54296875" style="1" customWidth="1"/>
    <col min="13058" max="13058" width="14" style="1" customWidth="1"/>
    <col min="13059" max="13059" width="1.54296875" style="1" customWidth="1"/>
    <col min="13060" max="13060" width="10.453125" style="1" customWidth="1"/>
    <col min="13061" max="13309" width="8.6328125" style="1"/>
    <col min="13310" max="13310" width="40.453125" style="1" bestFit="1" customWidth="1"/>
    <col min="13311" max="13311" width="13.90625" style="1" customWidth="1"/>
    <col min="13312" max="13312" width="12.54296875" style="1" customWidth="1"/>
    <col min="13313" max="13313" width="13.54296875" style="1" customWidth="1"/>
    <col min="13314" max="13314" width="14" style="1" customWidth="1"/>
    <col min="13315" max="13315" width="1.54296875" style="1" customWidth="1"/>
    <col min="13316" max="13316" width="10.453125" style="1" customWidth="1"/>
    <col min="13317" max="13565" width="8.6328125" style="1"/>
    <col min="13566" max="13566" width="40.453125" style="1" bestFit="1" customWidth="1"/>
    <col min="13567" max="13567" width="13.90625" style="1" customWidth="1"/>
    <col min="13568" max="13568" width="12.54296875" style="1" customWidth="1"/>
    <col min="13569" max="13569" width="13.54296875" style="1" customWidth="1"/>
    <col min="13570" max="13570" width="14" style="1" customWidth="1"/>
    <col min="13571" max="13571" width="1.54296875" style="1" customWidth="1"/>
    <col min="13572" max="13572" width="10.453125" style="1" customWidth="1"/>
    <col min="13573" max="13821" width="8.6328125" style="1"/>
    <col min="13822" max="13822" width="40.453125" style="1" bestFit="1" customWidth="1"/>
    <col min="13823" max="13823" width="13.90625" style="1" customWidth="1"/>
    <col min="13824" max="13824" width="12.54296875" style="1" customWidth="1"/>
    <col min="13825" max="13825" width="13.54296875" style="1" customWidth="1"/>
    <col min="13826" max="13826" width="14" style="1" customWidth="1"/>
    <col min="13827" max="13827" width="1.54296875" style="1" customWidth="1"/>
    <col min="13828" max="13828" width="10.453125" style="1" customWidth="1"/>
    <col min="13829" max="14077" width="8.6328125" style="1"/>
    <col min="14078" max="14078" width="40.453125" style="1" bestFit="1" customWidth="1"/>
    <col min="14079" max="14079" width="13.90625" style="1" customWidth="1"/>
    <col min="14080" max="14080" width="12.54296875" style="1" customWidth="1"/>
    <col min="14081" max="14081" width="13.54296875" style="1" customWidth="1"/>
    <col min="14082" max="14082" width="14" style="1" customWidth="1"/>
    <col min="14083" max="14083" width="1.54296875" style="1" customWidth="1"/>
    <col min="14084" max="14084" width="10.453125" style="1" customWidth="1"/>
    <col min="14085" max="14333" width="8.6328125" style="1"/>
    <col min="14334" max="14334" width="40.453125" style="1" bestFit="1" customWidth="1"/>
    <col min="14335" max="14335" width="13.90625" style="1" customWidth="1"/>
    <col min="14336" max="14336" width="12.54296875" style="1" customWidth="1"/>
    <col min="14337" max="14337" width="13.54296875" style="1" customWidth="1"/>
    <col min="14338" max="14338" width="14" style="1" customWidth="1"/>
    <col min="14339" max="14339" width="1.54296875" style="1" customWidth="1"/>
    <col min="14340" max="14340" width="10.453125" style="1" customWidth="1"/>
    <col min="14341" max="14589" width="8.6328125" style="1"/>
    <col min="14590" max="14590" width="40.453125" style="1" bestFit="1" customWidth="1"/>
    <col min="14591" max="14591" width="13.90625" style="1" customWidth="1"/>
    <col min="14592" max="14592" width="12.54296875" style="1" customWidth="1"/>
    <col min="14593" max="14593" width="13.54296875" style="1" customWidth="1"/>
    <col min="14594" max="14594" width="14" style="1" customWidth="1"/>
    <col min="14595" max="14595" width="1.54296875" style="1" customWidth="1"/>
    <col min="14596" max="14596" width="10.453125" style="1" customWidth="1"/>
    <col min="14597" max="14845" width="8.6328125" style="1"/>
    <col min="14846" max="14846" width="40.453125" style="1" bestFit="1" customWidth="1"/>
    <col min="14847" max="14847" width="13.90625" style="1" customWidth="1"/>
    <col min="14848" max="14848" width="12.54296875" style="1" customWidth="1"/>
    <col min="14849" max="14849" width="13.54296875" style="1" customWidth="1"/>
    <col min="14850" max="14850" width="14" style="1" customWidth="1"/>
    <col min="14851" max="14851" width="1.54296875" style="1" customWidth="1"/>
    <col min="14852" max="14852" width="10.453125" style="1" customWidth="1"/>
    <col min="14853" max="15101" width="8.6328125" style="1"/>
    <col min="15102" max="15102" width="40.453125" style="1" bestFit="1" customWidth="1"/>
    <col min="15103" max="15103" width="13.90625" style="1" customWidth="1"/>
    <col min="15104" max="15104" width="12.54296875" style="1" customWidth="1"/>
    <col min="15105" max="15105" width="13.54296875" style="1" customWidth="1"/>
    <col min="15106" max="15106" width="14" style="1" customWidth="1"/>
    <col min="15107" max="15107" width="1.54296875" style="1" customWidth="1"/>
    <col min="15108" max="15108" width="10.453125" style="1" customWidth="1"/>
    <col min="15109" max="15357" width="8.6328125" style="1"/>
    <col min="15358" max="15358" width="40.453125" style="1" bestFit="1" customWidth="1"/>
    <col min="15359" max="15359" width="13.90625" style="1" customWidth="1"/>
    <col min="15360" max="15360" width="12.54296875" style="1" customWidth="1"/>
    <col min="15361" max="15361" width="13.54296875" style="1" customWidth="1"/>
    <col min="15362" max="15362" width="14" style="1" customWidth="1"/>
    <col min="15363" max="15363" width="1.54296875" style="1" customWidth="1"/>
    <col min="15364" max="15364" width="10.453125" style="1" customWidth="1"/>
    <col min="15365" max="15613" width="8.6328125" style="1"/>
    <col min="15614" max="15614" width="40.453125" style="1" bestFit="1" customWidth="1"/>
    <col min="15615" max="15615" width="13.90625" style="1" customWidth="1"/>
    <col min="15616" max="15616" width="12.54296875" style="1" customWidth="1"/>
    <col min="15617" max="15617" width="13.54296875" style="1" customWidth="1"/>
    <col min="15618" max="15618" width="14" style="1" customWidth="1"/>
    <col min="15619" max="15619" width="1.54296875" style="1" customWidth="1"/>
    <col min="15620" max="15620" width="10.453125" style="1" customWidth="1"/>
    <col min="15621" max="15869" width="8.6328125" style="1"/>
    <col min="15870" max="15870" width="40.453125" style="1" bestFit="1" customWidth="1"/>
    <col min="15871" max="15871" width="13.90625" style="1" customWidth="1"/>
    <col min="15872" max="15872" width="12.54296875" style="1" customWidth="1"/>
    <col min="15873" max="15873" width="13.54296875" style="1" customWidth="1"/>
    <col min="15874" max="15874" width="14" style="1" customWidth="1"/>
    <col min="15875" max="15875" width="1.54296875" style="1" customWidth="1"/>
    <col min="15876" max="15876" width="10.453125" style="1" customWidth="1"/>
    <col min="15877" max="16125" width="8.6328125" style="1"/>
    <col min="16126" max="16126" width="40.453125" style="1" bestFit="1" customWidth="1"/>
    <col min="16127" max="16127" width="13.90625" style="1" customWidth="1"/>
    <col min="16128" max="16128" width="12.54296875" style="1" customWidth="1"/>
    <col min="16129" max="16129" width="13.54296875" style="1" customWidth="1"/>
    <col min="16130" max="16130" width="14" style="1" customWidth="1"/>
    <col min="16131" max="16131" width="1.54296875" style="1" customWidth="1"/>
    <col min="16132" max="16132" width="10.453125" style="1" customWidth="1"/>
    <col min="16133" max="16382" width="8.6328125" style="1"/>
    <col min="16383" max="16384" width="9.08984375" style="1" customWidth="1"/>
  </cols>
  <sheetData>
    <row r="1" spans="1:9" x14ac:dyDescent="0.35">
      <c r="A1" s="44" t="s">
        <v>0</v>
      </c>
      <c r="E1" s="1"/>
    </row>
    <row r="2" spans="1:9" ht="16" thickBot="1" x14ac:dyDescent="0.4">
      <c r="A2" s="44" t="s">
        <v>856</v>
      </c>
      <c r="B2" s="41"/>
      <c r="C2" s="41"/>
      <c r="D2" s="41"/>
      <c r="E2" s="41"/>
    </row>
    <row r="3" spans="1:9" customFormat="1" ht="62.5" thickBot="1" x14ac:dyDescent="0.3">
      <c r="A3" s="733" t="s">
        <v>857</v>
      </c>
      <c r="B3" s="220" t="s">
        <v>3</v>
      </c>
      <c r="C3" s="220" t="s">
        <v>4</v>
      </c>
      <c r="D3" s="221" t="s">
        <v>5</v>
      </c>
      <c r="E3" s="222" t="s">
        <v>858</v>
      </c>
      <c r="F3" s="220" t="s">
        <v>7</v>
      </c>
    </row>
    <row r="4" spans="1:9" customFormat="1" ht="31" x14ac:dyDescent="0.35">
      <c r="A4" s="734" t="s">
        <v>859</v>
      </c>
      <c r="B4" s="467">
        <v>1153.8800000000001</v>
      </c>
      <c r="C4" s="467">
        <v>1185.31</v>
      </c>
      <c r="D4" s="467">
        <v>31.429999999999836</v>
      </c>
      <c r="E4" s="467">
        <v>628.59999999999673</v>
      </c>
      <c r="F4" s="632">
        <v>2.723853433632599E-2</v>
      </c>
    </row>
    <row r="5" spans="1:9" customFormat="1" ht="31" x14ac:dyDescent="0.35">
      <c r="A5" s="734" t="s">
        <v>860</v>
      </c>
      <c r="B5" s="467">
        <v>1174.1500000000001</v>
      </c>
      <c r="C5" s="467">
        <v>1205.58</v>
      </c>
      <c r="D5" s="467">
        <v>31.429999999999836</v>
      </c>
      <c r="E5" s="467">
        <v>628.59999999999673</v>
      </c>
      <c r="F5" s="632">
        <v>2.6768300472682225E-2</v>
      </c>
      <c r="I5" s="67"/>
    </row>
    <row r="6" spans="1:9" customFormat="1" ht="31" x14ac:dyDescent="0.35">
      <c r="A6" s="735" t="s">
        <v>861</v>
      </c>
      <c r="B6" s="400">
        <v>795</v>
      </c>
      <c r="C6" s="244">
        <v>795</v>
      </c>
      <c r="D6" s="467">
        <v>0</v>
      </c>
      <c r="E6" s="467">
        <v>0</v>
      </c>
      <c r="F6" s="632">
        <v>0</v>
      </c>
      <c r="I6" s="67"/>
    </row>
    <row r="7" spans="1:9" customFormat="1" ht="46.5" x14ac:dyDescent="0.35">
      <c r="A7" s="736" t="s">
        <v>862</v>
      </c>
      <c r="B7" s="676">
        <v>1198.0999999999999</v>
      </c>
      <c r="C7" s="676">
        <v>1238.8499999999999</v>
      </c>
      <c r="D7" s="467">
        <v>40.75</v>
      </c>
      <c r="E7" s="467">
        <v>815</v>
      </c>
      <c r="F7" s="632">
        <v>3.4012185961105085E-2</v>
      </c>
      <c r="I7" s="67"/>
    </row>
    <row r="8" spans="1:9" customFormat="1" ht="62" x14ac:dyDescent="0.35">
      <c r="A8" s="736" t="s">
        <v>863</v>
      </c>
      <c r="B8" s="676">
        <v>1256.6500000000001</v>
      </c>
      <c r="C8" s="676">
        <v>1302.0999999999999</v>
      </c>
      <c r="D8" s="467">
        <v>45.449999999999818</v>
      </c>
      <c r="E8" s="467">
        <v>908.99999999999636</v>
      </c>
      <c r="F8" s="632">
        <v>3.6167588429554622E-2</v>
      </c>
      <c r="I8" s="67"/>
    </row>
    <row r="9" spans="1:9" customFormat="1" ht="77.5" x14ac:dyDescent="0.35">
      <c r="A9" s="736" t="s">
        <v>864</v>
      </c>
      <c r="B9" s="676">
        <v>1198.0999999999999</v>
      </c>
      <c r="C9" s="676">
        <v>1238.8499999999999</v>
      </c>
      <c r="D9" s="467">
        <v>40.75</v>
      </c>
      <c r="E9" s="467">
        <v>815</v>
      </c>
      <c r="F9" s="632">
        <v>3.4012185961105085E-2</v>
      </c>
      <c r="I9" s="67"/>
    </row>
    <row r="10" spans="1:9" customFormat="1" ht="46.5" x14ac:dyDescent="0.35">
      <c r="A10" s="736" t="s">
        <v>865</v>
      </c>
      <c r="B10" s="676">
        <v>1256.6500000000001</v>
      </c>
      <c r="C10" s="676">
        <v>1302.0999999999999</v>
      </c>
      <c r="D10" s="467">
        <v>45.449999999999818</v>
      </c>
      <c r="E10" s="467">
        <v>908.99999999999636</v>
      </c>
      <c r="F10" s="632">
        <v>3.6167588429554622E-2</v>
      </c>
      <c r="I10" s="67"/>
    </row>
    <row r="11" spans="1:9" customFormat="1" ht="62" x14ac:dyDescent="0.35">
      <c r="A11" s="736" t="s">
        <v>866</v>
      </c>
      <c r="B11" s="676">
        <v>1797.15</v>
      </c>
      <c r="C11" s="676">
        <v>1797.15</v>
      </c>
      <c r="D11" s="467">
        <v>0</v>
      </c>
      <c r="E11" s="467">
        <v>0</v>
      </c>
      <c r="F11" s="632">
        <v>0</v>
      </c>
      <c r="I11" s="67"/>
    </row>
    <row r="12" spans="1:9" customFormat="1" ht="31" x14ac:dyDescent="0.35">
      <c r="A12" s="736" t="s">
        <v>867</v>
      </c>
      <c r="B12" s="676">
        <v>1855.7</v>
      </c>
      <c r="C12" s="676">
        <v>1860.4</v>
      </c>
      <c r="D12" s="467">
        <v>4.7000000000000455</v>
      </c>
      <c r="E12" s="467">
        <v>94.000000000000909</v>
      </c>
      <c r="F12" s="632">
        <v>2.5327369725710218E-3</v>
      </c>
      <c r="I12" s="67"/>
    </row>
    <row r="13" spans="1:9" customFormat="1" ht="46.5" x14ac:dyDescent="0.35">
      <c r="A13" s="736" t="s">
        <v>868</v>
      </c>
      <c r="B13" s="676">
        <v>769.45</v>
      </c>
      <c r="C13" s="676">
        <v>795.6</v>
      </c>
      <c r="D13" s="467">
        <v>26.149999999999977</v>
      </c>
      <c r="E13" s="467">
        <v>522.99999999999955</v>
      </c>
      <c r="F13" s="632">
        <v>3.3985314185457111E-2</v>
      </c>
      <c r="G13" s="67" t="s">
        <v>9</v>
      </c>
      <c r="I13" s="67"/>
    </row>
    <row r="14" spans="1:9" customFormat="1" ht="62" x14ac:dyDescent="0.35">
      <c r="A14" s="736" t="s">
        <v>869</v>
      </c>
      <c r="B14" s="676">
        <v>828</v>
      </c>
      <c r="C14" s="676">
        <v>858.85</v>
      </c>
      <c r="D14" s="467">
        <v>30.850000000000023</v>
      </c>
      <c r="E14" s="467">
        <v>617.00000000000045</v>
      </c>
      <c r="F14" s="632">
        <v>3.7258454106280224E-2</v>
      </c>
      <c r="I14" s="67"/>
    </row>
    <row r="15" spans="1:9" customFormat="1" ht="77.5" x14ac:dyDescent="0.35">
      <c r="A15" s="736" t="s">
        <v>870</v>
      </c>
      <c r="B15" s="676">
        <v>769.45</v>
      </c>
      <c r="C15" s="676">
        <v>795.6</v>
      </c>
      <c r="D15" s="467">
        <v>26.149999999999977</v>
      </c>
      <c r="E15" s="467">
        <v>522.99999999999955</v>
      </c>
      <c r="F15" s="632">
        <v>3.3985314185457111E-2</v>
      </c>
      <c r="I15" s="67"/>
    </row>
    <row r="16" spans="1:9" customFormat="1" ht="46.5" x14ac:dyDescent="0.35">
      <c r="A16" s="736" t="s">
        <v>871</v>
      </c>
      <c r="B16" s="676">
        <v>828</v>
      </c>
      <c r="C16" s="676">
        <v>858.85</v>
      </c>
      <c r="D16" s="467">
        <v>30.850000000000023</v>
      </c>
      <c r="E16" s="467">
        <v>617.00000000000045</v>
      </c>
      <c r="F16" s="632">
        <v>3.7258454106280224E-2</v>
      </c>
      <c r="I16" s="67"/>
    </row>
    <row r="17" spans="1:9" customFormat="1" ht="62" x14ac:dyDescent="0.35">
      <c r="A17" s="736" t="s">
        <v>872</v>
      </c>
      <c r="B17" s="676">
        <v>1154.1500000000001</v>
      </c>
      <c r="C17" s="676">
        <v>1154.1500000000001</v>
      </c>
      <c r="D17" s="467">
        <v>0</v>
      </c>
      <c r="E17" s="467">
        <v>0</v>
      </c>
      <c r="F17" s="632">
        <v>0</v>
      </c>
      <c r="I17" s="67"/>
    </row>
    <row r="18" spans="1:9" customFormat="1" ht="31" x14ac:dyDescent="0.35">
      <c r="A18" s="736" t="s">
        <v>873</v>
      </c>
      <c r="B18" s="676">
        <v>1212.7</v>
      </c>
      <c r="C18" s="676">
        <v>1217.4000000000001</v>
      </c>
      <c r="D18" s="467">
        <v>4.7000000000000455</v>
      </c>
      <c r="E18" s="467">
        <v>94.000000000000909</v>
      </c>
      <c r="F18" s="632">
        <v>3.8756493774223183E-3</v>
      </c>
      <c r="I18" s="67"/>
    </row>
    <row r="19" spans="1:9" customFormat="1" ht="46.5" x14ac:dyDescent="0.35">
      <c r="A19" s="736" t="s">
        <v>874</v>
      </c>
      <c r="B19" s="676">
        <v>769.45</v>
      </c>
      <c r="C19" s="676">
        <v>795.6</v>
      </c>
      <c r="D19" s="467">
        <v>26.149999999999977</v>
      </c>
      <c r="E19" s="467">
        <v>522.99999999999955</v>
      </c>
      <c r="F19" s="632">
        <v>3.3985314185457111E-2</v>
      </c>
      <c r="I19" s="67"/>
    </row>
    <row r="20" spans="1:9" customFormat="1" ht="62" x14ac:dyDescent="0.35">
      <c r="A20" s="736" t="s">
        <v>875</v>
      </c>
      <c r="B20" s="676">
        <v>828</v>
      </c>
      <c r="C20" s="676">
        <v>858.85</v>
      </c>
      <c r="D20" s="467">
        <v>30.850000000000023</v>
      </c>
      <c r="E20" s="467">
        <v>617.00000000000045</v>
      </c>
      <c r="F20" s="632">
        <v>3.7258454106280224E-2</v>
      </c>
      <c r="I20" s="67"/>
    </row>
    <row r="21" spans="1:9" customFormat="1" ht="77.5" x14ac:dyDescent="0.35">
      <c r="A21" s="736" t="s">
        <v>876</v>
      </c>
      <c r="B21" s="676">
        <v>769.45</v>
      </c>
      <c r="C21" s="676">
        <v>795.6</v>
      </c>
      <c r="D21" s="467">
        <v>26.149999999999977</v>
      </c>
      <c r="E21" s="467">
        <v>522.99999999999955</v>
      </c>
      <c r="F21" s="632">
        <v>3.3985314185457111E-2</v>
      </c>
      <c r="I21" s="67"/>
    </row>
    <row r="22" spans="1:9" customFormat="1" ht="46.5" x14ac:dyDescent="0.35">
      <c r="A22" s="736" t="s">
        <v>877</v>
      </c>
      <c r="B22" s="676">
        <v>828</v>
      </c>
      <c r="C22" s="676">
        <v>858.85</v>
      </c>
      <c r="D22" s="467">
        <v>30.850000000000023</v>
      </c>
      <c r="E22" s="467">
        <v>617.00000000000045</v>
      </c>
      <c r="F22" s="632">
        <v>3.7258454106280224E-2</v>
      </c>
      <c r="I22" s="67"/>
    </row>
    <row r="23" spans="1:9" customFormat="1" ht="62" x14ac:dyDescent="0.35">
      <c r="A23" s="736" t="s">
        <v>878</v>
      </c>
      <c r="B23" s="676">
        <v>1154.1500000000001</v>
      </c>
      <c r="C23" s="676">
        <v>1154.1500000000001</v>
      </c>
      <c r="D23" s="467">
        <v>0</v>
      </c>
      <c r="E23" s="467">
        <v>0</v>
      </c>
      <c r="F23" s="632">
        <v>0</v>
      </c>
      <c r="I23" s="67"/>
    </row>
    <row r="24" spans="1:9" customFormat="1" ht="31" x14ac:dyDescent="0.35">
      <c r="A24" s="736" t="s">
        <v>879</v>
      </c>
      <c r="B24" s="676">
        <v>1212.7</v>
      </c>
      <c r="C24" s="676">
        <v>1217.4000000000001</v>
      </c>
      <c r="D24" s="467">
        <v>4.7000000000000455</v>
      </c>
      <c r="E24" s="467">
        <v>94.000000000000909</v>
      </c>
      <c r="F24" s="632">
        <v>3.8756493774223183E-3</v>
      </c>
      <c r="I24" s="67"/>
    </row>
    <row r="25" spans="1:9" customFormat="1" ht="46.5" x14ac:dyDescent="0.35">
      <c r="A25" s="736" t="s">
        <v>880</v>
      </c>
      <c r="B25" s="676">
        <v>769.45</v>
      </c>
      <c r="C25" s="676">
        <v>795.6</v>
      </c>
      <c r="D25" s="467">
        <v>26.149999999999977</v>
      </c>
      <c r="E25" s="467">
        <v>522.99999999999955</v>
      </c>
      <c r="F25" s="632">
        <v>3.3985314185457111E-2</v>
      </c>
      <c r="I25" s="67"/>
    </row>
    <row r="26" spans="1:9" customFormat="1" ht="62" x14ac:dyDescent="0.35">
      <c r="A26" s="736" t="s">
        <v>881</v>
      </c>
      <c r="B26" s="676">
        <v>828</v>
      </c>
      <c r="C26" s="676">
        <v>858.85</v>
      </c>
      <c r="D26" s="467">
        <v>30.850000000000023</v>
      </c>
      <c r="E26" s="467">
        <v>617.00000000000045</v>
      </c>
      <c r="F26" s="632">
        <v>3.7258454106280224E-2</v>
      </c>
      <c r="I26" s="67"/>
    </row>
    <row r="27" spans="1:9" customFormat="1" ht="77.5" x14ac:dyDescent="0.35">
      <c r="A27" s="736" t="s">
        <v>882</v>
      </c>
      <c r="B27" s="676">
        <v>769.45</v>
      </c>
      <c r="C27" s="676">
        <v>795.6</v>
      </c>
      <c r="D27" s="467">
        <v>26.149999999999977</v>
      </c>
      <c r="E27" s="467">
        <v>522.99999999999955</v>
      </c>
      <c r="F27" s="632">
        <v>3.3985314185457111E-2</v>
      </c>
      <c r="I27" s="67"/>
    </row>
    <row r="28" spans="1:9" customFormat="1" ht="46.5" x14ac:dyDescent="0.35">
      <c r="A28" s="736" t="s">
        <v>883</v>
      </c>
      <c r="B28" s="676">
        <v>828</v>
      </c>
      <c r="C28" s="676">
        <v>858.85</v>
      </c>
      <c r="D28" s="467">
        <v>30.850000000000023</v>
      </c>
      <c r="E28" s="467">
        <v>617.00000000000045</v>
      </c>
      <c r="F28" s="632">
        <v>3.7258454106280224E-2</v>
      </c>
      <c r="I28" s="67"/>
    </row>
    <row r="29" spans="1:9" customFormat="1" ht="62" x14ac:dyDescent="0.35">
      <c r="A29" s="736" t="s">
        <v>884</v>
      </c>
      <c r="B29" s="676">
        <v>1154.1500000000001</v>
      </c>
      <c r="C29" s="676">
        <v>1154.1500000000001</v>
      </c>
      <c r="D29" s="467">
        <v>0</v>
      </c>
      <c r="E29" s="467">
        <v>0</v>
      </c>
      <c r="F29" s="632">
        <v>0</v>
      </c>
      <c r="I29" s="67"/>
    </row>
    <row r="30" spans="1:9" customFormat="1" ht="62" x14ac:dyDescent="0.35">
      <c r="A30" s="736" t="s">
        <v>884</v>
      </c>
      <c r="B30" s="676">
        <v>1212.7</v>
      </c>
      <c r="C30" s="676">
        <v>1217.4000000000001</v>
      </c>
      <c r="D30" s="467">
        <v>4.7000000000000455</v>
      </c>
      <c r="E30" s="467">
        <v>94.000000000000909</v>
      </c>
      <c r="F30" s="632">
        <v>3.8756493774223183E-3</v>
      </c>
      <c r="I30" s="67"/>
    </row>
    <row r="31" spans="1:9" customFormat="1" ht="31" x14ac:dyDescent="0.25">
      <c r="A31" s="677" t="s">
        <v>885</v>
      </c>
      <c r="B31" s="678">
        <v>746.07</v>
      </c>
      <c r="C31" s="679">
        <v>775.91280000000006</v>
      </c>
      <c r="D31" s="679">
        <v>29.842800000000011</v>
      </c>
      <c r="E31" s="678">
        <v>596.85600000000022</v>
      </c>
      <c r="F31" s="680">
        <v>4.0000000000000015E-2</v>
      </c>
    </row>
    <row r="32" spans="1:9" customFormat="1" ht="46.5" x14ac:dyDescent="0.25">
      <c r="A32" s="681" t="s">
        <v>886</v>
      </c>
      <c r="B32" s="682">
        <v>787.27</v>
      </c>
      <c r="C32" s="63">
        <v>787.27</v>
      </c>
      <c r="D32" s="679">
        <v>0</v>
      </c>
      <c r="E32" s="401">
        <v>0</v>
      </c>
      <c r="F32" s="493">
        <v>0</v>
      </c>
    </row>
    <row r="33" spans="1:9" customFormat="1" ht="46.5" x14ac:dyDescent="0.25">
      <c r="A33" s="681" t="s">
        <v>887</v>
      </c>
      <c r="B33" s="682">
        <v>900.99</v>
      </c>
      <c r="C33" s="63">
        <v>900.99</v>
      </c>
      <c r="D33" s="679">
        <v>0</v>
      </c>
      <c r="E33" s="682">
        <v>0</v>
      </c>
      <c r="F33" s="493">
        <v>0</v>
      </c>
    </row>
    <row r="34" spans="1:9" customFormat="1" ht="31" x14ac:dyDescent="0.25">
      <c r="A34" s="681" t="s">
        <v>888</v>
      </c>
      <c r="B34" s="682">
        <v>787.27</v>
      </c>
      <c r="C34" s="63">
        <v>787.27</v>
      </c>
      <c r="D34" s="679">
        <v>0</v>
      </c>
      <c r="E34" s="682">
        <v>0</v>
      </c>
      <c r="F34" s="493">
        <v>0</v>
      </c>
    </row>
    <row r="35" spans="1:9" customFormat="1" ht="31" x14ac:dyDescent="0.25">
      <c r="A35" s="681" t="s">
        <v>889</v>
      </c>
      <c r="B35" s="682">
        <v>901</v>
      </c>
      <c r="C35" s="63">
        <v>901</v>
      </c>
      <c r="D35" s="679">
        <v>0</v>
      </c>
      <c r="E35" s="682">
        <v>0</v>
      </c>
      <c r="F35" s="493">
        <v>0</v>
      </c>
    </row>
    <row r="36" spans="1:9" s="48" customFormat="1" ht="31" hidden="1" x14ac:dyDescent="0.3">
      <c r="A36" s="737" t="s">
        <v>890</v>
      </c>
      <c r="B36" s="665">
        <v>767.06</v>
      </c>
      <c r="C36" s="659"/>
      <c r="D36" s="683"/>
      <c r="E36" s="684"/>
      <c r="F36" s="669"/>
      <c r="G36"/>
      <c r="H36"/>
    </row>
    <row r="37" spans="1:9" customFormat="1" hidden="1" x14ac:dyDescent="0.35">
      <c r="A37" s="738" t="s">
        <v>891</v>
      </c>
      <c r="B37" s="685">
        <v>1156.0999999999999</v>
      </c>
      <c r="C37" s="685"/>
      <c r="D37" s="683"/>
      <c r="E37" s="683"/>
      <c r="F37" s="686"/>
    </row>
    <row r="38" spans="1:9" customFormat="1" x14ac:dyDescent="0.35">
      <c r="A38" s="46"/>
      <c r="B38" s="38"/>
      <c r="C38" s="38"/>
      <c r="D38" s="38"/>
      <c r="E38" s="38"/>
      <c r="F38" s="64"/>
    </row>
    <row r="39" spans="1:9" x14ac:dyDescent="0.35">
      <c r="A39"/>
      <c r="B39"/>
      <c r="C39"/>
      <c r="D39"/>
      <c r="E39"/>
      <c r="F39"/>
      <c r="G39"/>
      <c r="H39"/>
      <c r="I39"/>
    </row>
    <row r="40" spans="1:9" x14ac:dyDescent="0.35">
      <c r="A40"/>
      <c r="B40"/>
      <c r="C40"/>
      <c r="D40"/>
      <c r="E40"/>
      <c r="F40"/>
      <c r="G40"/>
      <c r="H40"/>
      <c r="I40"/>
    </row>
    <row r="41" spans="1:9" x14ac:dyDescent="0.35">
      <c r="A41"/>
      <c r="B41"/>
      <c r="C41"/>
      <c r="D41"/>
      <c r="E41"/>
      <c r="F41"/>
      <c r="G41"/>
      <c r="H41"/>
      <c r="I41"/>
    </row>
    <row r="42" spans="1:9" x14ac:dyDescent="0.35">
      <c r="A42"/>
      <c r="B42"/>
      <c r="C42"/>
      <c r="D42"/>
      <c r="E42"/>
      <c r="F42"/>
      <c r="G42"/>
      <c r="H42"/>
      <c r="I42"/>
    </row>
    <row r="43" spans="1:9" x14ac:dyDescent="0.35">
      <c r="A43"/>
      <c r="B43"/>
      <c r="C43"/>
      <c r="D43"/>
      <c r="E43"/>
      <c r="F43"/>
      <c r="G43"/>
      <c r="H43"/>
      <c r="I43"/>
    </row>
    <row r="44" spans="1:9" x14ac:dyDescent="0.35">
      <c r="A44"/>
      <c r="B44"/>
      <c r="C44"/>
      <c r="D44"/>
      <c r="E44"/>
      <c r="F44"/>
      <c r="G44"/>
      <c r="H44"/>
      <c r="I44"/>
    </row>
    <row r="45" spans="1:9" x14ac:dyDescent="0.35">
      <c r="A45"/>
      <c r="B45"/>
      <c r="C45"/>
      <c r="D45"/>
      <c r="E45"/>
      <c r="F45"/>
      <c r="G45"/>
      <c r="H45"/>
      <c r="I45"/>
    </row>
    <row r="46" spans="1:9" x14ac:dyDescent="0.35">
      <c r="A46"/>
      <c r="B46"/>
      <c r="C46"/>
      <c r="D46"/>
      <c r="E46"/>
      <c r="F46"/>
      <c r="G46"/>
      <c r="H46"/>
      <c r="I46"/>
    </row>
    <row r="47" spans="1:9" x14ac:dyDescent="0.35">
      <c r="A47"/>
      <c r="B47"/>
      <c r="C47"/>
      <c r="D47"/>
      <c r="E47"/>
      <c r="F47"/>
      <c r="G47"/>
      <c r="H47"/>
      <c r="I47"/>
    </row>
    <row r="48" spans="1:9" x14ac:dyDescent="0.35">
      <c r="A48"/>
      <c r="B48"/>
      <c r="C48"/>
      <c r="D48"/>
      <c r="E48"/>
      <c r="F48"/>
      <c r="G48"/>
      <c r="H48"/>
      <c r="I48"/>
    </row>
    <row r="49" spans="1:9" x14ac:dyDescent="0.35">
      <c r="A49"/>
      <c r="B49"/>
      <c r="C49"/>
      <c r="D49"/>
      <c r="E49"/>
      <c r="F49"/>
      <c r="G49"/>
      <c r="H49"/>
      <c r="I49"/>
    </row>
    <row r="50" spans="1:9" x14ac:dyDescent="0.35">
      <c r="A50"/>
      <c r="B50"/>
      <c r="C50"/>
      <c r="D50"/>
      <c r="E50"/>
      <c r="F50"/>
      <c r="G50"/>
      <c r="H50"/>
      <c r="I50"/>
    </row>
    <row r="51" spans="1:9" x14ac:dyDescent="0.35">
      <c r="A51"/>
      <c r="B51"/>
      <c r="C51"/>
      <c r="D51"/>
      <c r="E51"/>
      <c r="F51"/>
      <c r="G51"/>
      <c r="H51"/>
      <c r="I51"/>
    </row>
    <row r="52" spans="1:9" x14ac:dyDescent="0.35">
      <c r="A52"/>
      <c r="B52"/>
      <c r="C52"/>
      <c r="D52"/>
      <c r="E52"/>
      <c r="F52"/>
      <c r="G52"/>
      <c r="H52"/>
      <c r="I52"/>
    </row>
    <row r="53" spans="1:9" x14ac:dyDescent="0.35">
      <c r="A53"/>
      <c r="B53"/>
      <c r="C53"/>
      <c r="D53"/>
      <c r="E53"/>
      <c r="F53"/>
      <c r="G53"/>
      <c r="H53"/>
      <c r="I53"/>
    </row>
    <row r="54" spans="1:9" ht="15.75" customHeight="1" x14ac:dyDescent="0.35">
      <c r="A54"/>
      <c r="B54"/>
      <c r="C54"/>
      <c r="D54"/>
      <c r="E54"/>
      <c r="F54"/>
      <c r="G54"/>
      <c r="H54"/>
      <c r="I54"/>
    </row>
    <row r="55" spans="1:9" ht="15.75" customHeight="1" x14ac:dyDescent="0.35">
      <c r="A55"/>
      <c r="B55"/>
      <c r="C55"/>
      <c r="D55"/>
      <c r="E55"/>
      <c r="F55"/>
      <c r="G55"/>
      <c r="H55"/>
      <c r="I55"/>
    </row>
    <row r="56" spans="1:9" ht="15.75" customHeight="1" x14ac:dyDescent="0.35">
      <c r="A56"/>
      <c r="B56"/>
      <c r="C56"/>
      <c r="D56"/>
      <c r="E56"/>
      <c r="F56"/>
      <c r="G56"/>
      <c r="H56"/>
      <c r="I56"/>
    </row>
    <row r="57" spans="1:9" ht="15.75" customHeight="1" x14ac:dyDescent="0.35">
      <c r="A57"/>
      <c r="B57"/>
      <c r="C57"/>
      <c r="D57"/>
      <c r="E57"/>
      <c r="F57"/>
      <c r="G57"/>
      <c r="H57"/>
      <c r="I57"/>
    </row>
    <row r="58" spans="1:9" ht="15.75" customHeight="1" x14ac:dyDescent="0.35">
      <c r="A58"/>
      <c r="B58"/>
      <c r="C58"/>
      <c r="D58"/>
      <c r="E58"/>
      <c r="F58"/>
      <c r="G58"/>
      <c r="H58"/>
      <c r="I58"/>
    </row>
    <row r="59" spans="1:9" ht="15.75" customHeight="1" x14ac:dyDescent="0.35">
      <c r="A59"/>
      <c r="B59"/>
      <c r="C59"/>
      <c r="D59"/>
      <c r="E59"/>
      <c r="F59"/>
      <c r="G59"/>
      <c r="H59"/>
      <c r="I59"/>
    </row>
    <row r="60" spans="1:9" ht="15.75" customHeight="1" x14ac:dyDescent="0.35">
      <c r="A60"/>
      <c r="B60"/>
      <c r="C60"/>
      <c r="D60"/>
      <c r="E60"/>
      <c r="F60"/>
      <c r="G60"/>
      <c r="H60"/>
      <c r="I60"/>
    </row>
    <row r="61" spans="1:9" ht="15.75" customHeight="1" x14ac:dyDescent="0.35">
      <c r="A61"/>
      <c r="B61"/>
      <c r="C61"/>
      <c r="D61"/>
      <c r="E61"/>
      <c r="F61"/>
      <c r="G61"/>
      <c r="H61"/>
      <c r="I61"/>
    </row>
    <row r="62" spans="1:9" ht="15.75" customHeight="1" x14ac:dyDescent="0.35">
      <c r="A62"/>
      <c r="B62"/>
      <c r="C62"/>
      <c r="D62"/>
      <c r="E62"/>
      <c r="F62"/>
      <c r="G62"/>
      <c r="H62"/>
      <c r="I62"/>
    </row>
    <row r="63" spans="1:9" ht="15.75" customHeight="1" x14ac:dyDescent="0.35">
      <c r="A63"/>
      <c r="B63"/>
      <c r="C63"/>
      <c r="D63"/>
      <c r="E63"/>
      <c r="F63"/>
      <c r="G63"/>
      <c r="H63"/>
      <c r="I63"/>
    </row>
    <row r="64" spans="1:9" ht="15.75" customHeight="1" x14ac:dyDescent="0.35">
      <c r="A64"/>
      <c r="B64"/>
      <c r="C64"/>
      <c r="D64"/>
      <c r="E64"/>
      <c r="F64"/>
      <c r="G64"/>
      <c r="H64"/>
      <c r="I64"/>
    </row>
    <row r="65" spans="1:9" ht="15.75" customHeight="1" x14ac:dyDescent="0.35">
      <c r="A65"/>
      <c r="B65"/>
      <c r="C65"/>
      <c r="D65"/>
      <c r="E65"/>
      <c r="F65"/>
      <c r="G65"/>
      <c r="H65"/>
      <c r="I65"/>
    </row>
    <row r="66" spans="1:9" ht="15.75" customHeight="1" x14ac:dyDescent="0.35">
      <c r="A66"/>
      <c r="B66"/>
      <c r="C66"/>
      <c r="D66"/>
      <c r="E66"/>
      <c r="F66"/>
      <c r="G66"/>
      <c r="H66"/>
      <c r="I66"/>
    </row>
    <row r="67" spans="1:9" ht="15.75" customHeight="1" x14ac:dyDescent="0.35">
      <c r="A67"/>
      <c r="B67"/>
      <c r="C67"/>
      <c r="D67"/>
      <c r="E67"/>
      <c r="F67"/>
      <c r="G67"/>
      <c r="H67"/>
      <c r="I67"/>
    </row>
    <row r="68" spans="1:9" x14ac:dyDescent="0.35">
      <c r="A68"/>
      <c r="B68"/>
      <c r="C68"/>
      <c r="D68"/>
      <c r="E68"/>
      <c r="F68"/>
      <c r="G68"/>
      <c r="H68"/>
      <c r="I68"/>
    </row>
    <row r="69" spans="1:9" x14ac:dyDescent="0.35">
      <c r="A69"/>
      <c r="B69"/>
      <c r="C69"/>
      <c r="D69"/>
      <c r="E69"/>
      <c r="F69"/>
      <c r="G69"/>
      <c r="H69"/>
      <c r="I69"/>
    </row>
    <row r="70" spans="1:9" x14ac:dyDescent="0.35">
      <c r="A70"/>
      <c r="B70"/>
      <c r="C70"/>
      <c r="D70"/>
      <c r="E70"/>
      <c r="F70"/>
      <c r="G70"/>
      <c r="H70"/>
      <c r="I70"/>
    </row>
    <row r="71" spans="1:9" x14ac:dyDescent="0.35">
      <c r="A71"/>
      <c r="B71"/>
      <c r="C71"/>
      <c r="D71"/>
      <c r="E71"/>
      <c r="F71"/>
      <c r="G71"/>
      <c r="H71"/>
      <c r="I71"/>
    </row>
    <row r="72" spans="1:9" x14ac:dyDescent="0.35">
      <c r="A72"/>
      <c r="B72"/>
      <c r="C72"/>
      <c r="D72"/>
      <c r="E72"/>
      <c r="F72"/>
      <c r="G72"/>
      <c r="H72"/>
      <c r="I72"/>
    </row>
    <row r="73" spans="1:9" x14ac:dyDescent="0.35">
      <c r="A73"/>
      <c r="B73"/>
      <c r="C73"/>
      <c r="D73"/>
      <c r="E73"/>
      <c r="F73"/>
      <c r="G73"/>
      <c r="H73"/>
      <c r="I73"/>
    </row>
    <row r="74" spans="1:9" x14ac:dyDescent="0.35">
      <c r="A74"/>
      <c r="B74"/>
      <c r="C74"/>
      <c r="D74"/>
      <c r="E74"/>
      <c r="F74"/>
      <c r="G74"/>
      <c r="H74"/>
      <c r="I74"/>
    </row>
    <row r="75" spans="1:9" x14ac:dyDescent="0.35">
      <c r="A75"/>
      <c r="B75"/>
      <c r="C75"/>
      <c r="D75"/>
      <c r="E75"/>
      <c r="F75"/>
      <c r="G75"/>
      <c r="H75"/>
      <c r="I75"/>
    </row>
    <row r="76" spans="1:9" x14ac:dyDescent="0.35">
      <c r="A76"/>
      <c r="B76"/>
      <c r="C76"/>
      <c r="D76"/>
      <c r="E76"/>
      <c r="F76"/>
      <c r="G76"/>
      <c r="H76"/>
      <c r="I76"/>
    </row>
    <row r="77" spans="1:9" x14ac:dyDescent="0.35">
      <c r="A77"/>
      <c r="B77"/>
      <c r="C77"/>
      <c r="D77"/>
      <c r="E77"/>
      <c r="F77"/>
      <c r="G77"/>
      <c r="H77"/>
      <c r="I77"/>
    </row>
    <row r="78" spans="1:9" x14ac:dyDescent="0.35">
      <c r="A78"/>
      <c r="B78"/>
      <c r="C78"/>
      <c r="D78"/>
      <c r="E78"/>
      <c r="F78"/>
      <c r="G78"/>
      <c r="H78"/>
      <c r="I78"/>
    </row>
    <row r="79" spans="1:9" x14ac:dyDescent="0.35">
      <c r="A79"/>
      <c r="B79"/>
      <c r="C79"/>
      <c r="D79"/>
      <c r="E79"/>
      <c r="F79"/>
      <c r="G79"/>
      <c r="H79"/>
      <c r="I79"/>
    </row>
    <row r="80" spans="1:9" x14ac:dyDescent="0.35">
      <c r="A80"/>
      <c r="B80"/>
      <c r="C80"/>
      <c r="D80"/>
      <c r="E80"/>
      <c r="F80"/>
      <c r="G80"/>
      <c r="H80"/>
      <c r="I80"/>
    </row>
    <row r="81" spans="1:9" x14ac:dyDescent="0.35">
      <c r="A81"/>
      <c r="B81"/>
      <c r="C81"/>
      <c r="D81"/>
      <c r="E81"/>
      <c r="F81"/>
      <c r="G81"/>
      <c r="H81"/>
      <c r="I81"/>
    </row>
    <row r="82" spans="1:9" x14ac:dyDescent="0.35">
      <c r="A82"/>
      <c r="B82"/>
      <c r="C82"/>
      <c r="D82"/>
      <c r="E82"/>
      <c r="F82"/>
      <c r="G82"/>
      <c r="H82"/>
      <c r="I82"/>
    </row>
    <row r="83" spans="1:9" x14ac:dyDescent="0.35">
      <c r="A83"/>
      <c r="B83"/>
      <c r="C83"/>
      <c r="D83"/>
      <c r="E83"/>
      <c r="F83"/>
      <c r="G83"/>
      <c r="H83"/>
      <c r="I83"/>
    </row>
    <row r="84" spans="1:9" x14ac:dyDescent="0.35">
      <c r="A84"/>
      <c r="B84"/>
      <c r="C84"/>
      <c r="D84"/>
      <c r="E84"/>
      <c r="F84"/>
      <c r="G84"/>
      <c r="H84"/>
      <c r="I84"/>
    </row>
    <row r="85" spans="1:9" x14ac:dyDescent="0.35">
      <c r="A85"/>
      <c r="B85"/>
      <c r="C85"/>
      <c r="D85"/>
      <c r="E85"/>
      <c r="F85"/>
      <c r="G85"/>
      <c r="H85"/>
      <c r="I85"/>
    </row>
    <row r="86" spans="1:9" x14ac:dyDescent="0.35">
      <c r="A86"/>
      <c r="B86"/>
      <c r="C86"/>
      <c r="D86"/>
      <c r="E86"/>
      <c r="F86"/>
      <c r="G86"/>
      <c r="H86"/>
      <c r="I86"/>
    </row>
    <row r="87" spans="1:9" x14ac:dyDescent="0.35">
      <c r="A87"/>
      <c r="B87"/>
      <c r="C87"/>
      <c r="D87"/>
      <c r="E87"/>
      <c r="F87"/>
      <c r="G87"/>
      <c r="H87"/>
      <c r="I87"/>
    </row>
    <row r="88" spans="1:9" x14ac:dyDescent="0.35">
      <c r="A88"/>
      <c r="B88"/>
      <c r="C88"/>
      <c r="D88"/>
      <c r="E88"/>
      <c r="F88"/>
      <c r="G88"/>
      <c r="H88"/>
      <c r="I88"/>
    </row>
    <row r="89" spans="1:9" x14ac:dyDescent="0.35">
      <c r="A89"/>
      <c r="B89"/>
      <c r="C89"/>
      <c r="D89"/>
      <c r="E89"/>
      <c r="F89"/>
      <c r="G89"/>
      <c r="H89"/>
      <c r="I89"/>
    </row>
    <row r="90" spans="1:9" x14ac:dyDescent="0.35">
      <c r="A90"/>
      <c r="B90"/>
      <c r="C90"/>
      <c r="D90"/>
      <c r="E90"/>
      <c r="F90"/>
      <c r="G90"/>
      <c r="H90"/>
      <c r="I90"/>
    </row>
    <row r="91" spans="1:9" x14ac:dyDescent="0.35">
      <c r="A91"/>
      <c r="B91"/>
      <c r="C91"/>
      <c r="D91"/>
      <c r="E91"/>
      <c r="F91"/>
      <c r="G91"/>
      <c r="H91"/>
      <c r="I91"/>
    </row>
    <row r="92" spans="1:9" x14ac:dyDescent="0.35">
      <c r="A92"/>
      <c r="B92"/>
      <c r="C92"/>
      <c r="D92"/>
      <c r="E92"/>
      <c r="F92"/>
      <c r="G92"/>
      <c r="H92"/>
      <c r="I92"/>
    </row>
    <row r="93" spans="1:9" x14ac:dyDescent="0.35">
      <c r="A93"/>
      <c r="B93"/>
      <c r="C93"/>
      <c r="D93"/>
      <c r="E93"/>
      <c r="F93"/>
      <c r="G93"/>
      <c r="H93"/>
      <c r="I93"/>
    </row>
    <row r="94" spans="1:9" x14ac:dyDescent="0.35">
      <c r="A94"/>
      <c r="B94"/>
      <c r="C94"/>
      <c r="D94"/>
      <c r="E94"/>
      <c r="F94"/>
      <c r="G94"/>
      <c r="H94"/>
      <c r="I94"/>
    </row>
    <row r="95" spans="1:9" x14ac:dyDescent="0.35">
      <c r="A95"/>
      <c r="B95"/>
      <c r="C95"/>
      <c r="D95"/>
      <c r="E95"/>
      <c r="F95"/>
      <c r="G95"/>
      <c r="H95"/>
      <c r="I95"/>
    </row>
    <row r="96" spans="1:9" x14ac:dyDescent="0.35">
      <c r="A96"/>
      <c r="B96"/>
      <c r="C96"/>
      <c r="D96"/>
      <c r="E96"/>
      <c r="F96"/>
      <c r="G96"/>
      <c r="H96"/>
      <c r="I96"/>
    </row>
    <row r="97" spans="1:9" x14ac:dyDescent="0.35">
      <c r="A97"/>
      <c r="B97"/>
      <c r="C97"/>
      <c r="D97"/>
      <c r="E97"/>
      <c r="F97"/>
      <c r="G97"/>
      <c r="H97"/>
      <c r="I97"/>
    </row>
    <row r="98" spans="1:9" x14ac:dyDescent="0.35">
      <c r="A98"/>
      <c r="B98"/>
      <c r="C98"/>
      <c r="D98"/>
      <c r="E98"/>
      <c r="F98"/>
      <c r="G98"/>
      <c r="H98"/>
      <c r="I98"/>
    </row>
    <row r="99" spans="1:9" x14ac:dyDescent="0.35">
      <c r="A99"/>
      <c r="B99"/>
      <c r="C99"/>
      <c r="D99"/>
      <c r="E99"/>
      <c r="F99"/>
      <c r="G99"/>
      <c r="H99"/>
      <c r="I99"/>
    </row>
    <row r="100" spans="1:9" x14ac:dyDescent="0.35">
      <c r="A100"/>
      <c r="B100"/>
      <c r="C100"/>
      <c r="D100"/>
      <c r="E100"/>
      <c r="F100"/>
      <c r="G100"/>
      <c r="H100"/>
      <c r="I100"/>
    </row>
    <row r="101" spans="1:9" x14ac:dyDescent="0.35">
      <c r="A101"/>
      <c r="B101"/>
      <c r="C101"/>
      <c r="D101"/>
      <c r="E101"/>
      <c r="F101"/>
      <c r="G101"/>
      <c r="H101"/>
      <c r="I101"/>
    </row>
    <row r="102" spans="1:9" x14ac:dyDescent="0.35">
      <c r="A102"/>
      <c r="B102"/>
      <c r="C102"/>
      <c r="D102"/>
      <c r="E102"/>
      <c r="F102"/>
      <c r="G102"/>
      <c r="H102"/>
      <c r="I102"/>
    </row>
    <row r="103" spans="1:9" x14ac:dyDescent="0.35">
      <c r="A103"/>
      <c r="B103"/>
      <c r="C103"/>
      <c r="D103"/>
      <c r="E103"/>
      <c r="F103"/>
      <c r="G103"/>
      <c r="H103"/>
      <c r="I103"/>
    </row>
    <row r="104" spans="1:9" x14ac:dyDescent="0.35">
      <c r="A104"/>
      <c r="B104"/>
      <c r="C104"/>
      <c r="D104"/>
      <c r="E104"/>
      <c r="F104"/>
      <c r="G104"/>
      <c r="H104"/>
      <c r="I104"/>
    </row>
    <row r="105" spans="1:9" x14ac:dyDescent="0.35">
      <c r="A105"/>
      <c r="B105"/>
      <c r="C105"/>
      <c r="D105"/>
      <c r="E105"/>
      <c r="F105"/>
      <c r="G105"/>
      <c r="H105"/>
      <c r="I105"/>
    </row>
    <row r="106" spans="1:9" x14ac:dyDescent="0.35">
      <c r="A106"/>
      <c r="B106"/>
      <c r="C106"/>
      <c r="D106"/>
      <c r="E106"/>
      <c r="F106"/>
      <c r="G106"/>
      <c r="H106"/>
      <c r="I106"/>
    </row>
    <row r="107" spans="1:9" x14ac:dyDescent="0.35">
      <c r="A107"/>
      <c r="B107"/>
      <c r="C107"/>
      <c r="D107"/>
      <c r="E107"/>
      <c r="F107"/>
      <c r="G107"/>
      <c r="H107"/>
      <c r="I107"/>
    </row>
    <row r="108" spans="1:9" x14ac:dyDescent="0.35">
      <c r="A108"/>
      <c r="B108"/>
      <c r="C108"/>
      <c r="D108"/>
      <c r="E108"/>
      <c r="F108"/>
      <c r="G108"/>
      <c r="H108"/>
      <c r="I108"/>
    </row>
    <row r="109" spans="1:9" x14ac:dyDescent="0.35">
      <c r="A109"/>
      <c r="B109"/>
      <c r="C109"/>
      <c r="D109"/>
      <c r="E109"/>
      <c r="F109"/>
      <c r="G109"/>
      <c r="H109"/>
      <c r="I109"/>
    </row>
    <row r="110" spans="1:9" x14ac:dyDescent="0.35">
      <c r="A110"/>
      <c r="B110"/>
      <c r="C110"/>
      <c r="D110"/>
      <c r="E110"/>
      <c r="F110"/>
      <c r="G110"/>
      <c r="H110"/>
      <c r="I110"/>
    </row>
    <row r="111" spans="1:9" x14ac:dyDescent="0.35">
      <c r="A111"/>
      <c r="B111"/>
      <c r="C111"/>
      <c r="D111"/>
      <c r="E111"/>
      <c r="F111"/>
      <c r="G111"/>
      <c r="H111"/>
      <c r="I111"/>
    </row>
    <row r="112" spans="1:9" ht="65.25" customHeight="1" x14ac:dyDescent="0.35">
      <c r="A112"/>
      <c r="B112"/>
      <c r="C112"/>
      <c r="D112"/>
      <c r="E112"/>
      <c r="F112"/>
      <c r="G112"/>
      <c r="H112"/>
      <c r="I112"/>
    </row>
    <row r="113" spans="1:9" x14ac:dyDescent="0.35">
      <c r="A113"/>
      <c r="B113"/>
      <c r="C113"/>
      <c r="D113"/>
      <c r="E113"/>
      <c r="F113"/>
      <c r="G113"/>
      <c r="H113"/>
      <c r="I113"/>
    </row>
    <row r="114" spans="1:9" x14ac:dyDescent="0.35">
      <c r="A114"/>
      <c r="B114"/>
      <c r="C114"/>
      <c r="D114"/>
      <c r="E114"/>
      <c r="F114"/>
      <c r="G114"/>
      <c r="H114"/>
      <c r="I114"/>
    </row>
    <row r="115" spans="1:9" x14ac:dyDescent="0.35">
      <c r="A115"/>
      <c r="B115"/>
      <c r="C115"/>
      <c r="D115"/>
      <c r="E115"/>
      <c r="F115"/>
      <c r="G115"/>
      <c r="H115"/>
      <c r="I115"/>
    </row>
    <row r="116" spans="1:9" x14ac:dyDescent="0.35">
      <c r="A116"/>
      <c r="B116"/>
      <c r="C116"/>
      <c r="D116"/>
      <c r="E116"/>
      <c r="F116"/>
      <c r="G116"/>
      <c r="H116"/>
      <c r="I116"/>
    </row>
    <row r="117" spans="1:9" x14ac:dyDescent="0.35">
      <c r="A117"/>
      <c r="B117"/>
      <c r="C117"/>
      <c r="D117"/>
      <c r="E117"/>
      <c r="F117"/>
      <c r="G117"/>
      <c r="H117"/>
      <c r="I117"/>
    </row>
    <row r="118" spans="1:9" x14ac:dyDescent="0.35">
      <c r="A118"/>
      <c r="B118"/>
      <c r="C118"/>
      <c r="D118"/>
      <c r="E118"/>
      <c r="F118"/>
      <c r="G118"/>
      <c r="H118"/>
      <c r="I118"/>
    </row>
    <row r="119" spans="1:9" x14ac:dyDescent="0.35">
      <c r="A119"/>
      <c r="B119"/>
      <c r="C119"/>
      <c r="D119"/>
      <c r="E119"/>
      <c r="F119"/>
      <c r="G119"/>
      <c r="H119"/>
      <c r="I119"/>
    </row>
    <row r="120" spans="1:9" x14ac:dyDescent="0.35">
      <c r="A120"/>
      <c r="B120"/>
      <c r="C120"/>
      <c r="D120"/>
      <c r="E120"/>
      <c r="F120"/>
      <c r="G120"/>
      <c r="H120"/>
      <c r="I120"/>
    </row>
    <row r="121" spans="1:9" x14ac:dyDescent="0.35">
      <c r="A121"/>
      <c r="B121"/>
      <c r="C121"/>
      <c r="D121"/>
      <c r="E121"/>
      <c r="F121"/>
      <c r="G121"/>
      <c r="H121"/>
      <c r="I121"/>
    </row>
    <row r="122" spans="1:9" x14ac:dyDescent="0.35">
      <c r="A122"/>
      <c r="B122"/>
      <c r="C122"/>
      <c r="D122"/>
      <c r="E122"/>
      <c r="F122"/>
      <c r="G122"/>
      <c r="H122"/>
      <c r="I122"/>
    </row>
    <row r="123" spans="1:9" x14ac:dyDescent="0.35">
      <c r="A123"/>
      <c r="B123"/>
      <c r="C123"/>
      <c r="D123"/>
      <c r="E123"/>
      <c r="F123"/>
      <c r="G123"/>
      <c r="H123"/>
      <c r="I123"/>
    </row>
    <row r="124" spans="1:9" x14ac:dyDescent="0.35">
      <c r="A124"/>
      <c r="B124"/>
      <c r="C124"/>
      <c r="D124"/>
      <c r="E124"/>
      <c r="F124"/>
      <c r="G124"/>
      <c r="H124"/>
      <c r="I124"/>
    </row>
    <row r="125" spans="1:9" x14ac:dyDescent="0.35">
      <c r="A125"/>
      <c r="B125"/>
      <c r="C125"/>
      <c r="D125"/>
      <c r="E125"/>
      <c r="F125"/>
      <c r="G125"/>
      <c r="H125"/>
      <c r="I125"/>
    </row>
    <row r="126" spans="1:9" x14ac:dyDescent="0.35">
      <c r="A126"/>
      <c r="B126"/>
      <c r="C126"/>
      <c r="D126"/>
      <c r="E126"/>
      <c r="F126"/>
      <c r="G126"/>
      <c r="H126"/>
      <c r="I126"/>
    </row>
    <row r="127" spans="1:9" x14ac:dyDescent="0.35">
      <c r="A127"/>
      <c r="B127"/>
      <c r="C127"/>
      <c r="D127"/>
      <c r="E127"/>
      <c r="F127"/>
      <c r="G127"/>
      <c r="H127"/>
      <c r="I127"/>
    </row>
    <row r="128" spans="1:9" x14ac:dyDescent="0.35">
      <c r="A128"/>
      <c r="B128"/>
      <c r="C128"/>
      <c r="D128"/>
      <c r="E128"/>
      <c r="F128"/>
      <c r="G128"/>
      <c r="H128"/>
      <c r="I128"/>
    </row>
    <row r="129" spans="1:9" x14ac:dyDescent="0.35">
      <c r="A129"/>
      <c r="B129"/>
      <c r="C129"/>
      <c r="D129"/>
      <c r="E129"/>
      <c r="F129"/>
      <c r="G129"/>
      <c r="H129"/>
      <c r="I129"/>
    </row>
    <row r="130" spans="1:9" x14ac:dyDescent="0.35">
      <c r="A130"/>
      <c r="B130"/>
      <c r="C130"/>
      <c r="D130"/>
      <c r="E130"/>
      <c r="F130"/>
      <c r="G130"/>
      <c r="H130"/>
      <c r="I130"/>
    </row>
    <row r="131" spans="1:9" x14ac:dyDescent="0.35">
      <c r="A131"/>
      <c r="B131"/>
      <c r="C131"/>
      <c r="D131"/>
      <c r="E131"/>
      <c r="F131"/>
      <c r="G131"/>
      <c r="H131"/>
      <c r="I131"/>
    </row>
    <row r="132" spans="1:9" x14ac:dyDescent="0.35">
      <c r="A132"/>
      <c r="B132"/>
      <c r="C132"/>
      <c r="D132"/>
      <c r="E132"/>
      <c r="F132"/>
      <c r="G132"/>
      <c r="H132"/>
      <c r="I132"/>
    </row>
    <row r="133" spans="1:9" x14ac:dyDescent="0.35">
      <c r="A133"/>
      <c r="B133"/>
      <c r="C133"/>
      <c r="D133"/>
      <c r="E133"/>
      <c r="F133"/>
      <c r="G133"/>
      <c r="H133"/>
      <c r="I133"/>
    </row>
    <row r="134" spans="1:9" x14ac:dyDescent="0.35">
      <c r="A134"/>
      <c r="B134"/>
      <c r="C134"/>
      <c r="D134"/>
      <c r="E134"/>
      <c r="F134"/>
      <c r="G134"/>
      <c r="H134"/>
      <c r="I134"/>
    </row>
    <row r="135" spans="1:9" x14ac:dyDescent="0.35">
      <c r="A135"/>
      <c r="B135"/>
      <c r="C135"/>
      <c r="D135"/>
      <c r="E135"/>
      <c r="F135"/>
      <c r="G135"/>
      <c r="H135"/>
      <c r="I135"/>
    </row>
    <row r="136" spans="1:9" x14ac:dyDescent="0.35">
      <c r="A136"/>
      <c r="B136"/>
      <c r="C136"/>
      <c r="D136"/>
      <c r="E136"/>
      <c r="F136"/>
      <c r="G136"/>
      <c r="H136"/>
      <c r="I136"/>
    </row>
    <row r="137" spans="1:9" x14ac:dyDescent="0.35">
      <c r="A137"/>
      <c r="B137"/>
      <c r="C137"/>
      <c r="D137"/>
      <c r="E137"/>
      <c r="F137"/>
      <c r="G137"/>
      <c r="H137"/>
      <c r="I137"/>
    </row>
    <row r="138" spans="1:9" x14ac:dyDescent="0.35">
      <c r="A138"/>
      <c r="B138"/>
      <c r="C138"/>
      <c r="D138"/>
      <c r="E138"/>
      <c r="F138"/>
      <c r="G138"/>
      <c r="H138"/>
      <c r="I138"/>
    </row>
  </sheetData>
  <pageMargins left="0.7" right="0.45" top="0.75" bottom="0.75" header="0.3" footer="0.3"/>
  <pageSetup scale="97" fitToHeight="0" orientation="portrait" r:id="rId1"/>
  <headerFooter alignWithMargins="0">
    <oddHeader>&amp;RAttachment 1H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  <pageSetUpPr fitToPage="1"/>
  </sheetPr>
  <dimension ref="A1:AH136"/>
  <sheetViews>
    <sheetView zoomScaleNormal="100" zoomScaleSheetLayoutView="90" zoomScalePageLayoutView="85" workbookViewId="0">
      <pane xSplit="1" ySplit="4" topLeftCell="S5" activePane="bottomRight" state="frozen"/>
      <selection pane="topRight"/>
      <selection pane="bottomLeft"/>
      <selection pane="bottomRight" activeCell="A2" sqref="A1:AD37"/>
    </sheetView>
  </sheetViews>
  <sheetFormatPr defaultColWidth="8.90625" defaultRowHeight="14.5" x14ac:dyDescent="0.35"/>
  <cols>
    <col min="1" max="1" width="44.54296875" style="69" customWidth="1"/>
    <col min="2" max="2" width="8.453125" style="69" bestFit="1" customWidth="1"/>
    <col min="3" max="4" width="10" style="69" bestFit="1" customWidth="1"/>
    <col min="5" max="5" width="8.453125" style="69" bestFit="1" customWidth="1"/>
    <col min="6" max="7" width="10" style="69" bestFit="1" customWidth="1"/>
    <col min="8" max="8" width="8.453125" style="69" bestFit="1" customWidth="1"/>
    <col min="9" max="10" width="10" style="69" bestFit="1" customWidth="1"/>
    <col min="11" max="11" width="8.453125" style="69" bestFit="1" customWidth="1"/>
    <col min="12" max="13" width="10" style="69" bestFit="1" customWidth="1"/>
    <col min="14" max="14" width="7.90625" style="69" bestFit="1" customWidth="1"/>
    <col min="15" max="16" width="9.36328125" style="69" bestFit="1" customWidth="1"/>
    <col min="17" max="17" width="8.453125" style="69" bestFit="1" customWidth="1"/>
    <col min="18" max="19" width="10" style="69" bestFit="1" customWidth="1"/>
    <col min="20" max="22" width="10" style="69" customWidth="1"/>
    <col min="23" max="23" width="8.453125" style="69" bestFit="1" customWidth="1"/>
    <col min="24" max="25" width="10" style="69" bestFit="1" customWidth="1"/>
    <col min="26" max="26" width="8.453125" style="69" bestFit="1" customWidth="1"/>
    <col min="27" max="27" width="10" style="69" customWidth="1"/>
    <col min="28" max="28" width="10" style="69" bestFit="1" customWidth="1"/>
    <col min="29" max="29" width="8.453125" style="69" bestFit="1" customWidth="1"/>
    <col min="30" max="30" width="11.54296875" style="69" bestFit="1" customWidth="1"/>
    <col min="31" max="31" width="12.08984375" style="69" customWidth="1"/>
    <col min="32" max="16384" width="8.90625" style="69"/>
  </cols>
  <sheetData>
    <row r="1" spans="1:32" ht="18.5" x14ac:dyDescent="0.4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2" ht="19" thickBot="1" x14ac:dyDescent="0.5">
      <c r="A2" s="70" t="s">
        <v>892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</row>
    <row r="3" spans="1:32" ht="32.4" customHeight="1" x14ac:dyDescent="0.35">
      <c r="A3" s="71" t="s">
        <v>893</v>
      </c>
      <c r="B3" s="796" t="s">
        <v>894</v>
      </c>
      <c r="C3" s="797"/>
      <c r="D3" s="798"/>
      <c r="E3" s="796" t="s">
        <v>895</v>
      </c>
      <c r="F3" s="797"/>
      <c r="G3" s="798"/>
      <c r="H3" s="796" t="s">
        <v>896</v>
      </c>
      <c r="I3" s="797"/>
      <c r="J3" s="798"/>
      <c r="K3" s="796" t="s">
        <v>897</v>
      </c>
      <c r="L3" s="797"/>
      <c r="M3" s="798"/>
      <c r="N3" s="799" t="s">
        <v>898</v>
      </c>
      <c r="O3" s="800"/>
      <c r="P3" s="801"/>
      <c r="Q3" s="796" t="s">
        <v>899</v>
      </c>
      <c r="R3" s="797"/>
      <c r="S3" s="798"/>
      <c r="T3" s="796" t="s">
        <v>900</v>
      </c>
      <c r="U3" s="797"/>
      <c r="V3" s="798"/>
      <c r="W3" s="796" t="s">
        <v>901</v>
      </c>
      <c r="X3" s="797"/>
      <c r="Y3" s="798"/>
      <c r="Z3" s="799" t="s">
        <v>902</v>
      </c>
      <c r="AA3" s="800"/>
      <c r="AB3" s="801"/>
      <c r="AC3" s="802" t="s">
        <v>903</v>
      </c>
      <c r="AD3" s="803"/>
    </row>
    <row r="4" spans="1:32" ht="58.5" thickBot="1" x14ac:dyDescent="0.4">
      <c r="A4" s="402" t="s">
        <v>2</v>
      </c>
      <c r="B4" s="403" t="s">
        <v>904</v>
      </c>
      <c r="C4" s="403" t="s">
        <v>905</v>
      </c>
      <c r="D4" s="403" t="s">
        <v>906</v>
      </c>
      <c r="E4" s="403" t="s">
        <v>904</v>
      </c>
      <c r="F4" s="403" t="s">
        <v>905</v>
      </c>
      <c r="G4" s="403" t="s">
        <v>906</v>
      </c>
      <c r="H4" s="403" t="s">
        <v>904</v>
      </c>
      <c r="I4" s="403" t="s">
        <v>905</v>
      </c>
      <c r="J4" s="403" t="s">
        <v>906</v>
      </c>
      <c r="K4" s="403" t="s">
        <v>904</v>
      </c>
      <c r="L4" s="403" t="s">
        <v>905</v>
      </c>
      <c r="M4" s="403" t="s">
        <v>906</v>
      </c>
      <c r="N4" s="403" t="s">
        <v>904</v>
      </c>
      <c r="O4" s="403" t="s">
        <v>905</v>
      </c>
      <c r="P4" s="403" t="s">
        <v>906</v>
      </c>
      <c r="Q4" s="403" t="s">
        <v>904</v>
      </c>
      <c r="R4" s="403" t="s">
        <v>905</v>
      </c>
      <c r="S4" s="403" t="s">
        <v>906</v>
      </c>
      <c r="T4" s="403" t="s">
        <v>904</v>
      </c>
      <c r="U4" s="403" t="s">
        <v>905</v>
      </c>
      <c r="V4" s="403" t="s">
        <v>906</v>
      </c>
      <c r="W4" s="403" t="s">
        <v>904</v>
      </c>
      <c r="X4" s="403" t="s">
        <v>905</v>
      </c>
      <c r="Y4" s="403" t="s">
        <v>906</v>
      </c>
      <c r="Z4" s="403" t="s">
        <v>904</v>
      </c>
      <c r="AA4" s="403" t="s">
        <v>905</v>
      </c>
      <c r="AB4" s="403" t="s">
        <v>907</v>
      </c>
      <c r="AC4" s="403" t="s">
        <v>908</v>
      </c>
      <c r="AD4" s="404" t="s">
        <v>909</v>
      </c>
    </row>
    <row r="5" spans="1:32" ht="15" thickBot="1" x14ac:dyDescent="0.4">
      <c r="A5" s="72" t="s">
        <v>8</v>
      </c>
    </row>
    <row r="6" spans="1:32" x14ac:dyDescent="0.35">
      <c r="A6" s="73" t="s">
        <v>10</v>
      </c>
      <c r="B6" s="74">
        <v>6.76</v>
      </c>
      <c r="C6" s="74">
        <v>15</v>
      </c>
      <c r="D6" s="75">
        <v>101.39999999999999</v>
      </c>
      <c r="E6" s="74">
        <v>1.56</v>
      </c>
      <c r="F6" s="74">
        <v>15</v>
      </c>
      <c r="G6" s="75">
        <v>23.400000000000002</v>
      </c>
      <c r="H6" s="74">
        <v>1.45</v>
      </c>
      <c r="I6" s="76">
        <v>15</v>
      </c>
      <c r="J6" s="75">
        <v>21.75</v>
      </c>
      <c r="K6" s="74">
        <v>11.37</v>
      </c>
      <c r="L6" s="74">
        <v>15</v>
      </c>
      <c r="M6" s="75">
        <v>170.54999999999998</v>
      </c>
      <c r="N6" s="76"/>
      <c r="O6" s="76"/>
      <c r="P6" s="75">
        <v>0</v>
      </c>
      <c r="Q6" s="74"/>
      <c r="R6" s="74"/>
      <c r="S6" s="75">
        <v>0</v>
      </c>
      <c r="T6" s="360"/>
      <c r="U6" s="360"/>
      <c r="V6" s="75"/>
      <c r="W6" s="74">
        <v>4.18</v>
      </c>
      <c r="X6" s="76">
        <v>15</v>
      </c>
      <c r="Y6" s="75">
        <v>62.699999999999996</v>
      </c>
      <c r="Z6" s="74">
        <v>0.61</v>
      </c>
      <c r="AA6" s="74">
        <v>15</v>
      </c>
      <c r="AB6" s="75">
        <v>9.15</v>
      </c>
      <c r="AC6" s="74">
        <v>25.929999999999996</v>
      </c>
      <c r="AD6" s="77">
        <v>777.89999999999986</v>
      </c>
      <c r="AE6" s="78"/>
      <c r="AF6" s="78"/>
    </row>
    <row r="7" spans="1:32" x14ac:dyDescent="0.35">
      <c r="A7" s="687" t="s">
        <v>11</v>
      </c>
      <c r="B7" s="688"/>
      <c r="C7" s="688"/>
      <c r="D7" s="688"/>
      <c r="E7" s="688"/>
      <c r="F7" s="688"/>
      <c r="G7" s="688"/>
      <c r="H7" s="688"/>
      <c r="I7" s="688"/>
      <c r="J7" s="688"/>
      <c r="K7" s="688"/>
      <c r="L7" s="688"/>
      <c r="M7" s="688"/>
      <c r="N7" s="688"/>
      <c r="O7" s="688"/>
      <c r="P7" s="688"/>
      <c r="Q7" s="688"/>
      <c r="R7" s="688"/>
      <c r="S7" s="688"/>
      <c r="T7" s="689"/>
      <c r="U7" s="689"/>
      <c r="V7" s="688"/>
      <c r="W7" s="688"/>
      <c r="X7" s="688"/>
      <c r="Y7" s="688"/>
      <c r="Z7" s="688"/>
      <c r="AA7" s="688"/>
      <c r="AB7" s="688"/>
      <c r="AC7" s="688"/>
      <c r="AD7" s="690"/>
      <c r="AE7" s="78"/>
      <c r="AF7" s="78"/>
    </row>
    <row r="8" spans="1:32" x14ac:dyDescent="0.35">
      <c r="A8" s="334" t="s">
        <v>910</v>
      </c>
      <c r="B8" s="79">
        <v>7.25</v>
      </c>
      <c r="C8" s="79">
        <v>15</v>
      </c>
      <c r="D8" s="80">
        <v>108.75</v>
      </c>
      <c r="E8" s="79">
        <v>4.95</v>
      </c>
      <c r="F8" s="79">
        <v>15</v>
      </c>
      <c r="G8" s="80">
        <v>74.25</v>
      </c>
      <c r="H8" s="79">
        <v>0</v>
      </c>
      <c r="I8" s="79">
        <v>0</v>
      </c>
      <c r="J8" s="80">
        <v>0</v>
      </c>
      <c r="K8" s="79">
        <v>10</v>
      </c>
      <c r="L8" s="79">
        <v>15</v>
      </c>
      <c r="M8" s="80">
        <v>150</v>
      </c>
      <c r="N8" s="81"/>
      <c r="O8" s="81"/>
      <c r="P8" s="80">
        <v>0</v>
      </c>
      <c r="Q8" s="79"/>
      <c r="R8" s="79"/>
      <c r="S8" s="80">
        <v>0</v>
      </c>
      <c r="T8" s="361"/>
      <c r="U8" s="361"/>
      <c r="V8" s="80"/>
      <c r="W8" s="79">
        <v>2.1</v>
      </c>
      <c r="X8" s="79">
        <v>15</v>
      </c>
      <c r="Y8" s="80">
        <v>31.5</v>
      </c>
      <c r="Z8" s="79">
        <v>0.61</v>
      </c>
      <c r="AA8" s="79">
        <v>15</v>
      </c>
      <c r="AB8" s="80">
        <v>9.15</v>
      </c>
      <c r="AC8" s="79">
        <v>24.91</v>
      </c>
      <c r="AD8" s="82">
        <v>747.3</v>
      </c>
      <c r="AE8" s="78"/>
      <c r="AF8" s="78"/>
    </row>
    <row r="9" spans="1:32" x14ac:dyDescent="0.35">
      <c r="A9" s="691" t="s">
        <v>911</v>
      </c>
      <c r="B9" s="692">
        <v>5.25</v>
      </c>
      <c r="C9" s="692">
        <v>15</v>
      </c>
      <c r="D9" s="693">
        <v>78.75</v>
      </c>
      <c r="E9" s="692">
        <v>4.95</v>
      </c>
      <c r="F9" s="692">
        <v>15</v>
      </c>
      <c r="G9" s="693">
        <v>74.25</v>
      </c>
      <c r="H9" s="692">
        <v>0</v>
      </c>
      <c r="I9" s="692">
        <v>0</v>
      </c>
      <c r="J9" s="693">
        <v>0</v>
      </c>
      <c r="K9" s="692">
        <v>7.82</v>
      </c>
      <c r="L9" s="692">
        <v>15</v>
      </c>
      <c r="M9" s="693">
        <v>117.30000000000001</v>
      </c>
      <c r="N9" s="694"/>
      <c r="O9" s="694"/>
      <c r="P9" s="693">
        <v>0</v>
      </c>
      <c r="Q9" s="692">
        <v>6.05</v>
      </c>
      <c r="R9" s="692">
        <v>15</v>
      </c>
      <c r="S9" s="693">
        <v>90.75</v>
      </c>
      <c r="T9" s="695"/>
      <c r="U9" s="695"/>
      <c r="V9" s="693"/>
      <c r="W9" s="692">
        <v>2.1</v>
      </c>
      <c r="X9" s="692">
        <v>15</v>
      </c>
      <c r="Y9" s="693">
        <v>31.5</v>
      </c>
      <c r="Z9" s="692">
        <v>0.61</v>
      </c>
      <c r="AA9" s="692">
        <v>15</v>
      </c>
      <c r="AB9" s="80">
        <v>9.15</v>
      </c>
      <c r="AC9" s="692">
        <v>26.779999999999998</v>
      </c>
      <c r="AD9" s="431">
        <v>803.4</v>
      </c>
      <c r="AE9" s="78"/>
      <c r="AF9" s="78"/>
    </row>
    <row r="10" spans="1:32" x14ac:dyDescent="0.35">
      <c r="A10" s="687" t="s">
        <v>12</v>
      </c>
      <c r="B10" s="692">
        <v>3.55</v>
      </c>
      <c r="C10" s="692">
        <v>15</v>
      </c>
      <c r="D10" s="693">
        <v>53.25</v>
      </c>
      <c r="E10" s="692">
        <v>0</v>
      </c>
      <c r="F10" s="692">
        <v>0</v>
      </c>
      <c r="G10" s="693">
        <v>0</v>
      </c>
      <c r="H10" s="692">
        <v>0</v>
      </c>
      <c r="I10" s="692">
        <v>0</v>
      </c>
      <c r="J10" s="693">
        <v>0</v>
      </c>
      <c r="K10" s="692">
        <v>10</v>
      </c>
      <c r="L10" s="692">
        <v>15</v>
      </c>
      <c r="M10" s="693">
        <v>150</v>
      </c>
      <c r="N10" s="694"/>
      <c r="O10" s="694"/>
      <c r="P10" s="693">
        <v>0</v>
      </c>
      <c r="Q10" s="692">
        <v>0</v>
      </c>
      <c r="R10" s="692"/>
      <c r="S10" s="693">
        <v>0</v>
      </c>
      <c r="T10" s="695"/>
      <c r="U10" s="695"/>
      <c r="V10" s="693"/>
      <c r="W10" s="692">
        <v>5.25</v>
      </c>
      <c r="X10" s="692">
        <v>15</v>
      </c>
      <c r="Y10" s="693">
        <v>78.75</v>
      </c>
      <c r="Z10" s="692">
        <v>0.61</v>
      </c>
      <c r="AA10" s="692">
        <v>15</v>
      </c>
      <c r="AB10" s="80">
        <v>9.15</v>
      </c>
      <c r="AC10" s="692">
        <v>19.41</v>
      </c>
      <c r="AD10" s="431">
        <v>582.29999999999995</v>
      </c>
      <c r="AE10" s="78"/>
      <c r="AF10" s="78"/>
    </row>
    <row r="11" spans="1:32" x14ac:dyDescent="0.35">
      <c r="A11" s="696" t="s">
        <v>13</v>
      </c>
      <c r="B11" s="692">
        <v>5.9099999999999993</v>
      </c>
      <c r="C11" s="692">
        <v>15</v>
      </c>
      <c r="D11" s="693">
        <v>88.649999999999991</v>
      </c>
      <c r="E11" s="692">
        <v>4.54</v>
      </c>
      <c r="F11" s="692">
        <v>12.114537444933921</v>
      </c>
      <c r="G11" s="693">
        <v>55</v>
      </c>
      <c r="H11" s="692">
        <v>2</v>
      </c>
      <c r="I11" s="692">
        <v>15</v>
      </c>
      <c r="J11" s="693">
        <v>30</v>
      </c>
      <c r="K11" s="692">
        <v>11.63</v>
      </c>
      <c r="L11" s="692">
        <v>15</v>
      </c>
      <c r="M11" s="693">
        <v>174.45000000000002</v>
      </c>
      <c r="N11" s="694"/>
      <c r="O11" s="694"/>
      <c r="P11" s="693">
        <v>0</v>
      </c>
      <c r="Q11" s="692">
        <v>0</v>
      </c>
      <c r="R11" s="692"/>
      <c r="S11" s="693">
        <v>0</v>
      </c>
      <c r="T11" s="695"/>
      <c r="U11" s="695"/>
      <c r="V11" s="693"/>
      <c r="W11" s="692">
        <v>2.5</v>
      </c>
      <c r="X11" s="692">
        <v>15</v>
      </c>
      <c r="Y11" s="693">
        <v>37.5</v>
      </c>
      <c r="Z11" s="692">
        <v>0.61</v>
      </c>
      <c r="AA11" s="692">
        <v>15</v>
      </c>
      <c r="AB11" s="80">
        <v>9.15</v>
      </c>
      <c r="AC11" s="692">
        <v>26.316666666666666</v>
      </c>
      <c r="AD11" s="431">
        <v>789.5</v>
      </c>
      <c r="AE11" s="78"/>
      <c r="AF11" s="78"/>
    </row>
    <row r="12" spans="1:32" x14ac:dyDescent="0.35">
      <c r="A12" s="696" t="s">
        <v>14</v>
      </c>
      <c r="B12" s="692">
        <v>6.52</v>
      </c>
      <c r="C12" s="692">
        <v>15</v>
      </c>
      <c r="D12" s="693">
        <v>97.8</v>
      </c>
      <c r="E12" s="692">
        <v>1.94</v>
      </c>
      <c r="F12" s="692">
        <v>15</v>
      </c>
      <c r="G12" s="693">
        <v>29.099999999999998</v>
      </c>
      <c r="H12" s="692">
        <v>0.89</v>
      </c>
      <c r="I12" s="692">
        <v>15</v>
      </c>
      <c r="J12" s="693">
        <v>13.35</v>
      </c>
      <c r="K12" s="692">
        <v>13.5</v>
      </c>
      <c r="L12" s="692">
        <v>15</v>
      </c>
      <c r="M12" s="693">
        <v>202.5</v>
      </c>
      <c r="N12" s="694"/>
      <c r="O12" s="694"/>
      <c r="P12" s="693">
        <v>0</v>
      </c>
      <c r="Q12" s="692">
        <v>0</v>
      </c>
      <c r="R12" s="692">
        <v>0</v>
      </c>
      <c r="S12" s="693">
        <v>0</v>
      </c>
      <c r="T12" s="695"/>
      <c r="U12" s="695"/>
      <c r="V12" s="693"/>
      <c r="W12" s="692">
        <v>3.67</v>
      </c>
      <c r="X12" s="692">
        <v>15</v>
      </c>
      <c r="Y12" s="693">
        <v>55.05</v>
      </c>
      <c r="Z12" s="692">
        <v>0.61</v>
      </c>
      <c r="AA12" s="692">
        <v>15</v>
      </c>
      <c r="AB12" s="80">
        <v>9.15</v>
      </c>
      <c r="AC12" s="692">
        <v>27.13</v>
      </c>
      <c r="AD12" s="431">
        <v>813.9</v>
      </c>
      <c r="AE12" s="78"/>
      <c r="AF12" s="78"/>
    </row>
    <row r="13" spans="1:32" x14ac:dyDescent="0.35">
      <c r="A13" s="687" t="s">
        <v>15</v>
      </c>
      <c r="B13" s="692">
        <v>6.44</v>
      </c>
      <c r="C13" s="692">
        <v>15</v>
      </c>
      <c r="D13" s="693">
        <v>96.600000000000009</v>
      </c>
      <c r="E13" s="692">
        <v>3.5</v>
      </c>
      <c r="F13" s="692">
        <v>15</v>
      </c>
      <c r="G13" s="693">
        <v>52.5</v>
      </c>
      <c r="H13" s="692">
        <v>3.5</v>
      </c>
      <c r="I13" s="692">
        <v>15</v>
      </c>
      <c r="J13" s="693">
        <v>52.5</v>
      </c>
      <c r="K13" s="692">
        <v>11.6</v>
      </c>
      <c r="L13" s="692">
        <v>15</v>
      </c>
      <c r="M13" s="693">
        <v>174</v>
      </c>
      <c r="N13" s="694"/>
      <c r="O13" s="694"/>
      <c r="P13" s="693">
        <v>0</v>
      </c>
      <c r="Q13" s="692">
        <v>0</v>
      </c>
      <c r="R13" s="692"/>
      <c r="S13" s="693">
        <v>0</v>
      </c>
      <c r="T13" s="695"/>
      <c r="U13" s="695"/>
      <c r="V13" s="693"/>
      <c r="W13" s="692">
        <v>5</v>
      </c>
      <c r="X13" s="692">
        <v>15</v>
      </c>
      <c r="Y13" s="693">
        <v>75</v>
      </c>
      <c r="Z13" s="692">
        <v>0.61</v>
      </c>
      <c r="AA13" s="692">
        <v>15</v>
      </c>
      <c r="AB13" s="80">
        <v>9.15</v>
      </c>
      <c r="AC13" s="692">
        <v>30.65</v>
      </c>
      <c r="AD13" s="431">
        <v>919.5</v>
      </c>
      <c r="AE13" s="78"/>
      <c r="AF13" s="78"/>
    </row>
    <row r="14" spans="1:32" x14ac:dyDescent="0.35">
      <c r="A14" s="687" t="s">
        <v>16</v>
      </c>
      <c r="B14" s="692">
        <v>7</v>
      </c>
      <c r="C14" s="692">
        <v>15</v>
      </c>
      <c r="D14" s="693">
        <v>105</v>
      </c>
      <c r="E14" s="692">
        <v>0</v>
      </c>
      <c r="F14" s="692">
        <v>0</v>
      </c>
      <c r="G14" s="693">
        <v>0</v>
      </c>
      <c r="H14" s="692">
        <v>0</v>
      </c>
      <c r="I14" s="692">
        <v>0</v>
      </c>
      <c r="J14" s="693">
        <v>0</v>
      </c>
      <c r="K14" s="692">
        <v>10</v>
      </c>
      <c r="L14" s="692">
        <v>15</v>
      </c>
      <c r="M14" s="693">
        <v>150</v>
      </c>
      <c r="N14" s="694"/>
      <c r="O14" s="694"/>
      <c r="P14" s="693">
        <v>0</v>
      </c>
      <c r="Q14" s="692">
        <v>0</v>
      </c>
      <c r="R14" s="692"/>
      <c r="S14" s="693">
        <v>0</v>
      </c>
      <c r="T14" s="695"/>
      <c r="U14" s="695"/>
      <c r="V14" s="693"/>
      <c r="W14" s="692">
        <v>2</v>
      </c>
      <c r="X14" s="692">
        <v>15</v>
      </c>
      <c r="Y14" s="693">
        <v>30</v>
      </c>
      <c r="Z14" s="692">
        <v>0.61</v>
      </c>
      <c r="AA14" s="692">
        <v>15</v>
      </c>
      <c r="AB14" s="80">
        <v>9.15</v>
      </c>
      <c r="AC14" s="692">
        <v>19.61</v>
      </c>
      <c r="AD14" s="431">
        <v>588.29999999999995</v>
      </c>
      <c r="AE14" s="78"/>
      <c r="AF14" s="78"/>
    </row>
    <row r="15" spans="1:32" x14ac:dyDescent="0.35">
      <c r="A15" s="687" t="s">
        <v>17</v>
      </c>
      <c r="B15" s="692">
        <v>6.5</v>
      </c>
      <c r="C15" s="692">
        <v>15</v>
      </c>
      <c r="D15" s="693">
        <v>97.5</v>
      </c>
      <c r="E15" s="692">
        <v>0</v>
      </c>
      <c r="F15" s="692">
        <v>0</v>
      </c>
      <c r="G15" s="693">
        <v>0</v>
      </c>
      <c r="H15" s="692">
        <v>1.28</v>
      </c>
      <c r="I15" s="692">
        <v>15</v>
      </c>
      <c r="J15" s="693">
        <v>19.2</v>
      </c>
      <c r="K15" s="692">
        <v>10.59</v>
      </c>
      <c r="L15" s="692">
        <v>15</v>
      </c>
      <c r="M15" s="693">
        <v>158.85</v>
      </c>
      <c r="N15" s="694"/>
      <c r="O15" s="694"/>
      <c r="P15" s="693">
        <v>0</v>
      </c>
      <c r="Q15" s="692">
        <v>0</v>
      </c>
      <c r="R15" s="692"/>
      <c r="S15" s="693">
        <v>0</v>
      </c>
      <c r="T15" s="695"/>
      <c r="U15" s="695"/>
      <c r="V15" s="693"/>
      <c r="W15" s="692">
        <v>3.79</v>
      </c>
      <c r="X15" s="692">
        <v>15</v>
      </c>
      <c r="Y15" s="693">
        <v>56.85</v>
      </c>
      <c r="Z15" s="692">
        <v>0.61</v>
      </c>
      <c r="AA15" s="692">
        <v>15</v>
      </c>
      <c r="AB15" s="80">
        <v>9.15</v>
      </c>
      <c r="AC15" s="692">
        <v>22.769999999999996</v>
      </c>
      <c r="AD15" s="431">
        <v>683.09999999999991</v>
      </c>
      <c r="AE15" s="78"/>
      <c r="AF15" s="78"/>
    </row>
    <row r="16" spans="1:32" x14ac:dyDescent="0.35">
      <c r="A16" s="687" t="s">
        <v>18</v>
      </c>
      <c r="B16" s="692">
        <v>5.77</v>
      </c>
      <c r="C16" s="692">
        <v>15</v>
      </c>
      <c r="D16" s="693">
        <v>86.55</v>
      </c>
      <c r="E16" s="692">
        <v>0</v>
      </c>
      <c r="F16" s="692">
        <v>15</v>
      </c>
      <c r="G16" s="693">
        <v>0</v>
      </c>
      <c r="H16" s="692">
        <v>1.35</v>
      </c>
      <c r="I16" s="692">
        <v>15</v>
      </c>
      <c r="J16" s="693">
        <v>20.25</v>
      </c>
      <c r="K16" s="692">
        <v>11.6</v>
      </c>
      <c r="L16" s="692">
        <v>15</v>
      </c>
      <c r="M16" s="693">
        <v>174</v>
      </c>
      <c r="N16" s="694"/>
      <c r="O16" s="694"/>
      <c r="P16" s="693">
        <v>0</v>
      </c>
      <c r="Q16" s="692">
        <v>0</v>
      </c>
      <c r="R16" s="692"/>
      <c r="S16" s="693">
        <v>0</v>
      </c>
      <c r="T16" s="695"/>
      <c r="U16" s="695"/>
      <c r="V16" s="693"/>
      <c r="W16" s="692">
        <v>5</v>
      </c>
      <c r="X16" s="692">
        <v>15</v>
      </c>
      <c r="Y16" s="693">
        <v>75</v>
      </c>
      <c r="Z16" s="692">
        <v>0.61</v>
      </c>
      <c r="AA16" s="692">
        <v>15</v>
      </c>
      <c r="AB16" s="80">
        <v>9.15</v>
      </c>
      <c r="AC16" s="692">
        <v>24.33</v>
      </c>
      <c r="AD16" s="431">
        <v>729.9</v>
      </c>
      <c r="AE16" s="78"/>
      <c r="AF16" s="78"/>
    </row>
    <row r="17" spans="1:32" x14ac:dyDescent="0.35">
      <c r="A17" s="696" t="s">
        <v>19</v>
      </c>
      <c r="B17" s="692">
        <v>7.61</v>
      </c>
      <c r="C17" s="692">
        <v>15</v>
      </c>
      <c r="D17" s="693">
        <v>112.5</v>
      </c>
      <c r="E17" s="692">
        <v>0</v>
      </c>
      <c r="F17" s="692">
        <v>15</v>
      </c>
      <c r="G17" s="693">
        <v>0</v>
      </c>
      <c r="H17" s="692">
        <v>0</v>
      </c>
      <c r="I17" s="692">
        <v>0</v>
      </c>
      <c r="J17" s="693">
        <v>0</v>
      </c>
      <c r="K17" s="692">
        <v>10</v>
      </c>
      <c r="L17" s="692">
        <v>15</v>
      </c>
      <c r="M17" s="693">
        <v>150</v>
      </c>
      <c r="N17" s="694"/>
      <c r="O17" s="694"/>
      <c r="P17" s="693">
        <v>0</v>
      </c>
      <c r="Q17" s="692">
        <v>0</v>
      </c>
      <c r="R17" s="692"/>
      <c r="S17" s="693">
        <v>0</v>
      </c>
      <c r="T17" s="695"/>
      <c r="U17" s="695"/>
      <c r="V17" s="693"/>
      <c r="W17" s="692">
        <v>5</v>
      </c>
      <c r="X17" s="692">
        <v>15</v>
      </c>
      <c r="Y17" s="693">
        <v>75</v>
      </c>
      <c r="Z17" s="692">
        <v>0.61</v>
      </c>
      <c r="AA17" s="692">
        <v>15</v>
      </c>
      <c r="AB17" s="80">
        <v>9.15</v>
      </c>
      <c r="AC17" s="692">
        <v>23.219999999999995</v>
      </c>
      <c r="AD17" s="431">
        <v>696.59999999999991</v>
      </c>
      <c r="AE17" s="78"/>
      <c r="AF17" s="78"/>
    </row>
    <row r="18" spans="1:32" x14ac:dyDescent="0.35">
      <c r="A18" s="697" t="s">
        <v>20</v>
      </c>
      <c r="B18" s="692">
        <v>5.45</v>
      </c>
      <c r="C18" s="692">
        <v>15</v>
      </c>
      <c r="D18" s="693">
        <v>81.75</v>
      </c>
      <c r="E18" s="692">
        <v>0</v>
      </c>
      <c r="F18" s="692">
        <v>0</v>
      </c>
      <c r="G18" s="693">
        <v>0</v>
      </c>
      <c r="H18" s="692">
        <v>3.2</v>
      </c>
      <c r="I18" s="692">
        <v>15</v>
      </c>
      <c r="J18" s="693">
        <v>48</v>
      </c>
      <c r="K18" s="692">
        <v>14</v>
      </c>
      <c r="L18" s="692">
        <v>15</v>
      </c>
      <c r="M18" s="693">
        <v>210</v>
      </c>
      <c r="N18" s="694"/>
      <c r="O18" s="694"/>
      <c r="P18" s="693">
        <v>0</v>
      </c>
      <c r="Q18" s="692">
        <v>7.5</v>
      </c>
      <c r="R18" s="692">
        <v>15</v>
      </c>
      <c r="S18" s="693">
        <v>112.5</v>
      </c>
      <c r="T18" s="695"/>
      <c r="U18" s="695"/>
      <c r="V18" s="693"/>
      <c r="W18" s="692">
        <v>0</v>
      </c>
      <c r="X18" s="692">
        <v>0</v>
      </c>
      <c r="Y18" s="693">
        <v>0</v>
      </c>
      <c r="Z18" s="692">
        <v>0.61</v>
      </c>
      <c r="AA18" s="692">
        <v>15</v>
      </c>
      <c r="AB18" s="80">
        <v>9.15</v>
      </c>
      <c r="AC18" s="692">
        <v>30.759999999999998</v>
      </c>
      <c r="AD18" s="692">
        <v>922.8</v>
      </c>
      <c r="AE18" s="78"/>
      <c r="AF18" s="78"/>
    </row>
    <row r="19" spans="1:32" x14ac:dyDescent="0.35">
      <c r="A19" s="696" t="s">
        <v>21</v>
      </c>
      <c r="B19" s="692">
        <v>7.75</v>
      </c>
      <c r="C19" s="692">
        <v>15</v>
      </c>
      <c r="D19" s="693">
        <v>116.25</v>
      </c>
      <c r="E19" s="692">
        <v>0</v>
      </c>
      <c r="F19" s="692">
        <v>0</v>
      </c>
      <c r="G19" s="693">
        <v>0</v>
      </c>
      <c r="H19" s="692">
        <v>0</v>
      </c>
      <c r="I19" s="692">
        <v>0</v>
      </c>
      <c r="J19" s="693">
        <v>0</v>
      </c>
      <c r="K19" s="692">
        <v>11</v>
      </c>
      <c r="L19" s="692">
        <v>15</v>
      </c>
      <c r="M19" s="693">
        <v>165</v>
      </c>
      <c r="N19" s="694"/>
      <c r="O19" s="694"/>
      <c r="P19" s="693">
        <v>0</v>
      </c>
      <c r="Q19" s="692">
        <v>0</v>
      </c>
      <c r="R19" s="692"/>
      <c r="S19" s="693">
        <v>0</v>
      </c>
      <c r="T19" s="695"/>
      <c r="U19" s="695"/>
      <c r="V19" s="693"/>
      <c r="W19" s="692">
        <v>2.25</v>
      </c>
      <c r="X19" s="692">
        <v>15</v>
      </c>
      <c r="Y19" s="693">
        <v>33.75</v>
      </c>
      <c r="Z19" s="692">
        <v>0.61</v>
      </c>
      <c r="AA19" s="692">
        <v>15</v>
      </c>
      <c r="AB19" s="80">
        <v>9.15</v>
      </c>
      <c r="AC19" s="692">
        <v>21.61</v>
      </c>
      <c r="AD19" s="692">
        <v>648.29999999999995</v>
      </c>
      <c r="AE19" s="78"/>
      <c r="AF19" s="78"/>
    </row>
    <row r="20" spans="1:32" x14ac:dyDescent="0.35">
      <c r="A20" s="696" t="s">
        <v>22</v>
      </c>
      <c r="B20" s="79">
        <v>7</v>
      </c>
      <c r="C20" s="79">
        <v>15</v>
      </c>
      <c r="D20" s="80">
        <v>105</v>
      </c>
      <c r="E20" s="79">
        <v>0</v>
      </c>
      <c r="F20" s="79">
        <v>0</v>
      </c>
      <c r="G20" s="80">
        <v>0</v>
      </c>
      <c r="H20" s="79">
        <v>2.25</v>
      </c>
      <c r="I20" s="79">
        <v>15</v>
      </c>
      <c r="J20" s="80">
        <v>33.75</v>
      </c>
      <c r="K20" s="79">
        <v>14</v>
      </c>
      <c r="L20" s="79">
        <v>15</v>
      </c>
      <c r="M20" s="80">
        <v>210</v>
      </c>
      <c r="N20" s="81"/>
      <c r="O20" s="81"/>
      <c r="P20" s="80">
        <v>0</v>
      </c>
      <c r="Q20" s="79">
        <v>0</v>
      </c>
      <c r="R20" s="79"/>
      <c r="S20" s="80">
        <v>0</v>
      </c>
      <c r="T20" s="361"/>
      <c r="U20" s="361"/>
      <c r="V20" s="80"/>
      <c r="W20" s="79">
        <v>2.5</v>
      </c>
      <c r="X20" s="79">
        <v>15</v>
      </c>
      <c r="Y20" s="80">
        <v>37.5</v>
      </c>
      <c r="Z20" s="79">
        <v>0.61</v>
      </c>
      <c r="AA20" s="79">
        <v>15</v>
      </c>
      <c r="AB20" s="80">
        <v>9.15</v>
      </c>
      <c r="AC20" s="79">
        <v>26.36</v>
      </c>
      <c r="AD20" s="82">
        <v>790.8</v>
      </c>
      <c r="AE20" s="78"/>
      <c r="AF20" s="78"/>
    </row>
    <row r="21" spans="1:32" x14ac:dyDescent="0.35">
      <c r="A21" s="687" t="s">
        <v>23</v>
      </c>
      <c r="B21" s="688"/>
      <c r="C21" s="688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8"/>
      <c r="O21" s="688"/>
      <c r="P21" s="688"/>
      <c r="Q21" s="688"/>
      <c r="R21" s="688"/>
      <c r="S21" s="698"/>
      <c r="T21" s="699"/>
      <c r="U21" s="699"/>
      <c r="V21" s="698"/>
      <c r="W21" s="688"/>
      <c r="X21" s="688"/>
      <c r="Y21" s="688"/>
      <c r="Z21" s="688"/>
      <c r="AA21" s="688"/>
      <c r="AB21" s="688"/>
      <c r="AC21" s="688"/>
      <c r="AD21" s="690"/>
      <c r="AE21" s="78"/>
      <c r="AF21" s="78"/>
    </row>
    <row r="22" spans="1:32" x14ac:dyDescent="0.35">
      <c r="A22" s="334" t="s">
        <v>912</v>
      </c>
      <c r="B22" s="79">
        <v>9.3800000000000008</v>
      </c>
      <c r="C22" s="79">
        <v>11.993603411513858</v>
      </c>
      <c r="D22" s="80">
        <v>112.5</v>
      </c>
      <c r="E22" s="79">
        <v>0</v>
      </c>
      <c r="F22" s="79">
        <v>0</v>
      </c>
      <c r="G22" s="80">
        <v>0</v>
      </c>
      <c r="H22" s="79">
        <v>0</v>
      </c>
      <c r="I22" s="79">
        <v>0</v>
      </c>
      <c r="J22" s="80">
        <v>0</v>
      </c>
      <c r="K22" s="79">
        <v>10</v>
      </c>
      <c r="L22" s="79">
        <v>15</v>
      </c>
      <c r="M22" s="80">
        <v>150</v>
      </c>
      <c r="N22" s="81"/>
      <c r="O22" s="81"/>
      <c r="P22" s="80">
        <v>0</v>
      </c>
      <c r="Q22" s="79">
        <v>0</v>
      </c>
      <c r="R22" s="79"/>
      <c r="S22" s="80">
        <v>0</v>
      </c>
      <c r="T22" s="361"/>
      <c r="U22" s="361"/>
      <c r="V22" s="80"/>
      <c r="W22" s="79">
        <v>2</v>
      </c>
      <c r="X22" s="79">
        <v>15</v>
      </c>
      <c r="Y22" s="80">
        <v>30</v>
      </c>
      <c r="Z22" s="79">
        <v>0.61</v>
      </c>
      <c r="AA22" s="79">
        <v>15</v>
      </c>
      <c r="AB22" s="80">
        <v>9.15</v>
      </c>
      <c r="AC22" s="79">
        <v>20.11</v>
      </c>
      <c r="AD22" s="82">
        <v>603.29999999999995</v>
      </c>
      <c r="AE22" s="78"/>
      <c r="AF22" s="78"/>
    </row>
    <row r="23" spans="1:32" x14ac:dyDescent="0.35">
      <c r="A23" s="691" t="s">
        <v>913</v>
      </c>
      <c r="B23" s="692">
        <v>3</v>
      </c>
      <c r="C23" s="692">
        <v>15</v>
      </c>
      <c r="D23" s="693">
        <v>45</v>
      </c>
      <c r="E23" s="692">
        <v>0</v>
      </c>
      <c r="F23" s="692">
        <v>0</v>
      </c>
      <c r="G23" s="693">
        <v>0</v>
      </c>
      <c r="H23" s="692">
        <v>0</v>
      </c>
      <c r="I23" s="692">
        <v>0</v>
      </c>
      <c r="J23" s="693">
        <v>0</v>
      </c>
      <c r="K23" s="692">
        <v>10</v>
      </c>
      <c r="L23" s="692">
        <v>15</v>
      </c>
      <c r="M23" s="693">
        <v>150</v>
      </c>
      <c r="N23" s="694"/>
      <c r="O23" s="694"/>
      <c r="P23" s="693">
        <v>0</v>
      </c>
      <c r="Q23" s="692">
        <v>0</v>
      </c>
      <c r="R23" s="692"/>
      <c r="S23" s="80">
        <v>0</v>
      </c>
      <c r="T23" s="361"/>
      <c r="U23" s="361"/>
      <c r="V23" s="80"/>
      <c r="W23" s="692">
        <v>2</v>
      </c>
      <c r="X23" s="692">
        <v>15</v>
      </c>
      <c r="Y23" s="693">
        <v>30</v>
      </c>
      <c r="Z23" s="692">
        <v>0.61</v>
      </c>
      <c r="AA23" s="692">
        <v>15</v>
      </c>
      <c r="AB23" s="80">
        <v>9.15</v>
      </c>
      <c r="AC23" s="692">
        <v>15.610000000000001</v>
      </c>
      <c r="AD23" s="431">
        <v>468.3</v>
      </c>
      <c r="AE23" s="78"/>
      <c r="AF23" s="78"/>
    </row>
    <row r="24" spans="1:32" x14ac:dyDescent="0.35">
      <c r="A24" s="691" t="s">
        <v>914</v>
      </c>
      <c r="B24" s="692">
        <v>3.7</v>
      </c>
      <c r="C24" s="692">
        <v>15</v>
      </c>
      <c r="D24" s="693">
        <v>55.5</v>
      </c>
      <c r="E24" s="692">
        <v>0</v>
      </c>
      <c r="F24" s="692">
        <v>0</v>
      </c>
      <c r="G24" s="693">
        <v>0</v>
      </c>
      <c r="H24" s="692">
        <v>0</v>
      </c>
      <c r="I24" s="692">
        <v>0</v>
      </c>
      <c r="J24" s="693">
        <v>0</v>
      </c>
      <c r="K24" s="692">
        <v>10</v>
      </c>
      <c r="L24" s="692">
        <v>15</v>
      </c>
      <c r="M24" s="693">
        <v>150</v>
      </c>
      <c r="N24" s="694"/>
      <c r="O24" s="694"/>
      <c r="P24" s="693">
        <v>0</v>
      </c>
      <c r="Q24" s="692">
        <v>0</v>
      </c>
      <c r="R24" s="692">
        <v>0</v>
      </c>
      <c r="S24" s="80">
        <v>0</v>
      </c>
      <c r="T24" s="361"/>
      <c r="U24" s="361"/>
      <c r="V24" s="80"/>
      <c r="W24" s="692">
        <v>2</v>
      </c>
      <c r="X24" s="692">
        <v>15</v>
      </c>
      <c r="Y24" s="693">
        <v>30</v>
      </c>
      <c r="Z24" s="692">
        <v>0.61</v>
      </c>
      <c r="AA24" s="692">
        <v>15</v>
      </c>
      <c r="AB24" s="80">
        <v>9.15</v>
      </c>
      <c r="AC24" s="692">
        <v>16.309999999999999</v>
      </c>
      <c r="AD24" s="431">
        <v>489.3</v>
      </c>
      <c r="AE24" s="78"/>
      <c r="AF24" s="78"/>
    </row>
    <row r="25" spans="1:32" x14ac:dyDescent="0.35">
      <c r="A25" s="691" t="s">
        <v>915</v>
      </c>
      <c r="B25" s="692">
        <v>4</v>
      </c>
      <c r="C25" s="692">
        <v>15</v>
      </c>
      <c r="D25" s="693">
        <v>60</v>
      </c>
      <c r="E25" s="692">
        <v>0</v>
      </c>
      <c r="F25" s="692">
        <v>0</v>
      </c>
      <c r="G25" s="693">
        <v>0</v>
      </c>
      <c r="H25" s="692">
        <v>0</v>
      </c>
      <c r="I25" s="692">
        <v>0</v>
      </c>
      <c r="J25" s="693">
        <v>0</v>
      </c>
      <c r="K25" s="692">
        <v>10</v>
      </c>
      <c r="L25" s="692">
        <v>15</v>
      </c>
      <c r="M25" s="693">
        <v>150</v>
      </c>
      <c r="N25" s="694"/>
      <c r="O25" s="694"/>
      <c r="P25" s="693">
        <v>0</v>
      </c>
      <c r="Q25" s="692">
        <v>0</v>
      </c>
      <c r="R25" s="692"/>
      <c r="S25" s="693">
        <v>0</v>
      </c>
      <c r="T25" s="695"/>
      <c r="U25" s="695"/>
      <c r="V25" s="693"/>
      <c r="W25" s="692">
        <v>2</v>
      </c>
      <c r="X25" s="692">
        <v>15</v>
      </c>
      <c r="Y25" s="693">
        <v>30</v>
      </c>
      <c r="Z25" s="692">
        <v>0.61</v>
      </c>
      <c r="AA25" s="692">
        <v>15</v>
      </c>
      <c r="AB25" s="80">
        <v>9.15</v>
      </c>
      <c r="AC25" s="692">
        <v>16.61</v>
      </c>
      <c r="AD25" s="431">
        <v>498.3</v>
      </c>
      <c r="AE25" s="78"/>
      <c r="AF25" s="78"/>
    </row>
    <row r="26" spans="1:32" x14ac:dyDescent="0.35">
      <c r="A26" s="687" t="s">
        <v>24</v>
      </c>
      <c r="B26" s="692">
        <v>5.5</v>
      </c>
      <c r="C26" s="692">
        <v>15</v>
      </c>
      <c r="D26" s="693">
        <v>82.5</v>
      </c>
      <c r="E26" s="692">
        <v>0</v>
      </c>
      <c r="F26" s="692">
        <v>0</v>
      </c>
      <c r="G26" s="693">
        <v>0</v>
      </c>
      <c r="H26" s="692">
        <v>3</v>
      </c>
      <c r="I26" s="692">
        <v>15</v>
      </c>
      <c r="J26" s="693">
        <v>45</v>
      </c>
      <c r="K26" s="692">
        <v>10.5</v>
      </c>
      <c r="L26" s="692">
        <v>15</v>
      </c>
      <c r="M26" s="693">
        <v>157.5</v>
      </c>
      <c r="N26" s="694"/>
      <c r="O26" s="694"/>
      <c r="P26" s="693">
        <v>0</v>
      </c>
      <c r="Q26" s="692">
        <v>0</v>
      </c>
      <c r="R26" s="692"/>
      <c r="S26" s="693">
        <v>0</v>
      </c>
      <c r="T26" s="695"/>
      <c r="U26" s="695"/>
      <c r="V26" s="693"/>
      <c r="W26" s="692">
        <v>2.35</v>
      </c>
      <c r="X26" s="692">
        <v>15</v>
      </c>
      <c r="Y26" s="693">
        <v>35.25</v>
      </c>
      <c r="Z26" s="692">
        <v>0.61</v>
      </c>
      <c r="AA26" s="692">
        <v>15</v>
      </c>
      <c r="AB26" s="80">
        <v>9.15</v>
      </c>
      <c r="AC26" s="692">
        <v>21.959999999999997</v>
      </c>
      <c r="AD26" s="431">
        <v>658.8</v>
      </c>
      <c r="AE26" s="78"/>
      <c r="AF26" s="78"/>
    </row>
    <row r="27" spans="1:32" x14ac:dyDescent="0.35">
      <c r="A27" s="687" t="s">
        <v>25</v>
      </c>
      <c r="B27" s="692">
        <v>5.2</v>
      </c>
      <c r="C27" s="692">
        <v>15</v>
      </c>
      <c r="D27" s="693">
        <v>78</v>
      </c>
      <c r="E27" s="692">
        <v>0</v>
      </c>
      <c r="F27" s="692">
        <v>0</v>
      </c>
      <c r="G27" s="693">
        <v>0</v>
      </c>
      <c r="H27" s="692">
        <v>0</v>
      </c>
      <c r="I27" s="692">
        <v>0</v>
      </c>
      <c r="J27" s="693">
        <v>0</v>
      </c>
      <c r="K27" s="692">
        <v>10.71</v>
      </c>
      <c r="L27" s="692">
        <v>15</v>
      </c>
      <c r="M27" s="693">
        <v>160.65</v>
      </c>
      <c r="N27" s="694"/>
      <c r="O27" s="694"/>
      <c r="P27" s="693">
        <v>0</v>
      </c>
      <c r="Q27" s="692">
        <v>7.5</v>
      </c>
      <c r="R27" s="692">
        <v>15</v>
      </c>
      <c r="S27" s="693">
        <v>112.5</v>
      </c>
      <c r="T27" s="695"/>
      <c r="U27" s="695"/>
      <c r="V27" s="693"/>
      <c r="W27" s="692">
        <v>9.5</v>
      </c>
      <c r="X27" s="692">
        <v>15</v>
      </c>
      <c r="Y27" s="693">
        <v>142.5</v>
      </c>
      <c r="Z27" s="692">
        <v>0.61</v>
      </c>
      <c r="AA27" s="692">
        <v>15</v>
      </c>
      <c r="AB27" s="80">
        <v>9.15</v>
      </c>
      <c r="AC27" s="692">
        <v>33.519999999999996</v>
      </c>
      <c r="AD27" s="431">
        <v>1005.5999999999999</v>
      </c>
      <c r="AE27" s="78"/>
      <c r="AF27" s="78"/>
    </row>
    <row r="28" spans="1:32" x14ac:dyDescent="0.35">
      <c r="A28" s="700" t="s">
        <v>26</v>
      </c>
      <c r="B28" s="701">
        <v>6.14</v>
      </c>
      <c r="C28" s="701">
        <v>15</v>
      </c>
      <c r="D28" s="702">
        <v>92.1</v>
      </c>
      <c r="E28" s="701">
        <v>0</v>
      </c>
      <c r="F28" s="701">
        <v>0</v>
      </c>
      <c r="G28" s="702">
        <v>0</v>
      </c>
      <c r="H28" s="701">
        <v>2.25</v>
      </c>
      <c r="I28" s="701">
        <v>15</v>
      </c>
      <c r="J28" s="702">
        <v>33.75</v>
      </c>
      <c r="K28" s="701">
        <v>11.14</v>
      </c>
      <c r="L28" s="701">
        <v>15</v>
      </c>
      <c r="M28" s="702">
        <v>167.10000000000002</v>
      </c>
      <c r="N28" s="703"/>
      <c r="O28" s="703"/>
      <c r="P28" s="702">
        <v>0</v>
      </c>
      <c r="Q28" s="701">
        <v>0</v>
      </c>
      <c r="R28" s="701"/>
      <c r="S28" s="702">
        <v>0</v>
      </c>
      <c r="T28" s="704"/>
      <c r="U28" s="704"/>
      <c r="V28" s="702"/>
      <c r="W28" s="701">
        <v>3.26</v>
      </c>
      <c r="X28" s="701">
        <v>15</v>
      </c>
      <c r="Y28" s="702">
        <v>48.9</v>
      </c>
      <c r="Z28" s="701">
        <v>0.61</v>
      </c>
      <c r="AA28" s="701">
        <v>15</v>
      </c>
      <c r="AB28" s="80">
        <v>9.15</v>
      </c>
      <c r="AC28" s="701">
        <v>23.4</v>
      </c>
      <c r="AD28" s="705">
        <v>702</v>
      </c>
      <c r="AE28" s="78"/>
      <c r="AF28" s="78"/>
    </row>
    <row r="29" spans="1:32" x14ac:dyDescent="0.35">
      <c r="A29" s="687" t="s">
        <v>27</v>
      </c>
      <c r="B29" s="79">
        <v>6.73</v>
      </c>
      <c r="C29" s="79">
        <v>15</v>
      </c>
      <c r="D29" s="80">
        <v>100.95</v>
      </c>
      <c r="E29" s="79">
        <v>0</v>
      </c>
      <c r="F29" s="79">
        <v>0</v>
      </c>
      <c r="G29" s="80">
        <v>0</v>
      </c>
      <c r="H29" s="79">
        <v>0.51</v>
      </c>
      <c r="I29" s="79">
        <v>15</v>
      </c>
      <c r="J29" s="80">
        <v>7.65</v>
      </c>
      <c r="K29" s="79">
        <v>11.87</v>
      </c>
      <c r="L29" s="79">
        <v>15</v>
      </c>
      <c r="M29" s="80">
        <v>178.04999999999998</v>
      </c>
      <c r="N29" s="81"/>
      <c r="O29" s="81"/>
      <c r="P29" s="80">
        <v>0</v>
      </c>
      <c r="Q29" s="79">
        <v>0</v>
      </c>
      <c r="R29" s="79"/>
      <c r="S29" s="80">
        <v>0</v>
      </c>
      <c r="T29" s="361"/>
      <c r="U29" s="361"/>
      <c r="V29" s="80"/>
      <c r="W29" s="79">
        <v>3</v>
      </c>
      <c r="X29" s="79">
        <v>15</v>
      </c>
      <c r="Y29" s="80">
        <v>45</v>
      </c>
      <c r="Z29" s="79">
        <v>0.61</v>
      </c>
      <c r="AA29" s="79">
        <v>15</v>
      </c>
      <c r="AB29" s="80">
        <v>9.15</v>
      </c>
      <c r="AC29" s="79">
        <v>22.719999999999995</v>
      </c>
      <c r="AD29" s="82">
        <v>681.59999999999991</v>
      </c>
      <c r="AE29" s="78"/>
      <c r="AF29" s="78"/>
    </row>
    <row r="30" spans="1:32" x14ac:dyDescent="0.35">
      <c r="A30" s="696" t="s">
        <v>28</v>
      </c>
      <c r="B30" s="692">
        <v>1.52</v>
      </c>
      <c r="C30" s="692">
        <v>15</v>
      </c>
      <c r="D30" s="693">
        <v>22.8</v>
      </c>
      <c r="E30" s="692">
        <v>0</v>
      </c>
      <c r="F30" s="692">
        <v>0</v>
      </c>
      <c r="G30" s="693">
        <v>0</v>
      </c>
      <c r="H30" s="692">
        <v>3.5</v>
      </c>
      <c r="I30" s="692">
        <v>15</v>
      </c>
      <c r="J30" s="693">
        <v>52.5</v>
      </c>
      <c r="K30" s="692">
        <v>10.16</v>
      </c>
      <c r="L30" s="692">
        <v>15</v>
      </c>
      <c r="M30" s="693">
        <v>152.4</v>
      </c>
      <c r="N30" s="694"/>
      <c r="O30" s="694"/>
      <c r="P30" s="693">
        <v>0</v>
      </c>
      <c r="Q30" s="692">
        <v>0</v>
      </c>
      <c r="R30" s="692"/>
      <c r="S30" s="693">
        <v>0</v>
      </c>
      <c r="T30" s="695"/>
      <c r="U30" s="695"/>
      <c r="V30" s="693"/>
      <c r="W30" s="692">
        <v>0</v>
      </c>
      <c r="X30" s="692">
        <v>0</v>
      </c>
      <c r="Y30" s="693">
        <v>0</v>
      </c>
      <c r="Z30" s="692">
        <v>0.61</v>
      </c>
      <c r="AA30" s="692">
        <v>15</v>
      </c>
      <c r="AB30" s="80">
        <v>9.15</v>
      </c>
      <c r="AC30" s="692">
        <v>15.790000000000001</v>
      </c>
      <c r="AD30" s="431">
        <v>473.70000000000005</v>
      </c>
      <c r="AE30" s="78"/>
      <c r="AF30" s="78"/>
    </row>
    <row r="31" spans="1:32" x14ac:dyDescent="0.35">
      <c r="A31" s="687" t="s">
        <v>29</v>
      </c>
      <c r="B31" s="692">
        <v>5.4</v>
      </c>
      <c r="C31" s="692">
        <v>15</v>
      </c>
      <c r="D31" s="693">
        <v>81</v>
      </c>
      <c r="E31" s="692">
        <v>0</v>
      </c>
      <c r="F31" s="692">
        <v>0</v>
      </c>
      <c r="G31" s="693">
        <v>0</v>
      </c>
      <c r="H31" s="692">
        <v>0</v>
      </c>
      <c r="I31" s="692">
        <v>0</v>
      </c>
      <c r="J31" s="693">
        <v>0</v>
      </c>
      <c r="K31" s="692">
        <v>13</v>
      </c>
      <c r="L31" s="692">
        <v>15</v>
      </c>
      <c r="M31" s="693">
        <v>195</v>
      </c>
      <c r="N31" s="694"/>
      <c r="O31" s="694"/>
      <c r="P31" s="693">
        <v>0</v>
      </c>
      <c r="Q31" s="692">
        <v>0</v>
      </c>
      <c r="R31" s="692"/>
      <c r="S31" s="693">
        <v>0</v>
      </c>
      <c r="T31" s="695"/>
      <c r="U31" s="695"/>
      <c r="V31" s="693"/>
      <c r="W31" s="692">
        <v>4.34</v>
      </c>
      <c r="X31" s="692">
        <v>15</v>
      </c>
      <c r="Y31" s="693">
        <v>65.099999999999994</v>
      </c>
      <c r="Z31" s="692">
        <v>0.61</v>
      </c>
      <c r="AA31" s="692">
        <v>15</v>
      </c>
      <c r="AB31" s="80">
        <v>9.15</v>
      </c>
      <c r="AC31" s="692">
        <v>23.35</v>
      </c>
      <c r="AD31" s="431">
        <v>700.5</v>
      </c>
      <c r="AE31" s="78"/>
      <c r="AF31" s="78"/>
    </row>
    <row r="32" spans="1:32" x14ac:dyDescent="0.35">
      <c r="A32" s="687" t="s">
        <v>30</v>
      </c>
      <c r="B32" s="692">
        <v>7.65</v>
      </c>
      <c r="C32" s="692">
        <v>14.71</v>
      </c>
      <c r="D32" s="693">
        <v>112.53150000000001</v>
      </c>
      <c r="E32" s="692">
        <v>0</v>
      </c>
      <c r="F32" s="692">
        <v>0</v>
      </c>
      <c r="G32" s="693">
        <v>0</v>
      </c>
      <c r="H32" s="692">
        <v>0.85</v>
      </c>
      <c r="I32" s="692">
        <v>15</v>
      </c>
      <c r="J32" s="693">
        <v>12.75</v>
      </c>
      <c r="K32" s="692">
        <v>10</v>
      </c>
      <c r="L32" s="692">
        <v>15</v>
      </c>
      <c r="M32" s="693">
        <v>150</v>
      </c>
      <c r="N32" s="694"/>
      <c r="O32" s="694"/>
      <c r="P32" s="693">
        <v>0</v>
      </c>
      <c r="Q32" s="692">
        <v>0</v>
      </c>
      <c r="R32" s="692"/>
      <c r="S32" s="693">
        <v>0</v>
      </c>
      <c r="T32" s="695"/>
      <c r="U32" s="695"/>
      <c r="V32" s="693"/>
      <c r="W32" s="692">
        <v>2.5</v>
      </c>
      <c r="X32" s="692">
        <v>15</v>
      </c>
      <c r="Y32" s="693">
        <v>37.5</v>
      </c>
      <c r="Z32" s="692">
        <v>0.61</v>
      </c>
      <c r="AA32" s="692">
        <v>15</v>
      </c>
      <c r="AB32" s="80">
        <v>9.15</v>
      </c>
      <c r="AC32" s="692">
        <v>21.4621</v>
      </c>
      <c r="AD32" s="431">
        <v>643.86299999999994</v>
      </c>
      <c r="AE32" s="78"/>
      <c r="AF32" s="78"/>
    </row>
    <row r="33" spans="1:34" x14ac:dyDescent="0.35">
      <c r="A33" s="687" t="s">
        <v>31</v>
      </c>
      <c r="B33" s="692">
        <v>7.92</v>
      </c>
      <c r="C33" s="692">
        <v>14.78</v>
      </c>
      <c r="D33" s="693">
        <v>117.05759999999999</v>
      </c>
      <c r="E33" s="692">
        <v>0</v>
      </c>
      <c r="F33" s="692">
        <v>0</v>
      </c>
      <c r="G33" s="693">
        <v>0</v>
      </c>
      <c r="H33" s="692">
        <v>1.25</v>
      </c>
      <c r="I33" s="692">
        <v>15</v>
      </c>
      <c r="J33" s="693">
        <v>18.75</v>
      </c>
      <c r="K33" s="692">
        <v>10.95</v>
      </c>
      <c r="L33" s="692">
        <v>15</v>
      </c>
      <c r="M33" s="693">
        <v>164.25</v>
      </c>
      <c r="N33" s="694"/>
      <c r="O33" s="694"/>
      <c r="P33" s="693">
        <v>0</v>
      </c>
      <c r="Q33" s="692">
        <v>0</v>
      </c>
      <c r="R33" s="692"/>
      <c r="S33" s="693">
        <v>0</v>
      </c>
      <c r="T33" s="695"/>
      <c r="U33" s="695"/>
      <c r="V33" s="693"/>
      <c r="W33" s="692">
        <v>3</v>
      </c>
      <c r="X33" s="692">
        <v>15</v>
      </c>
      <c r="Y33" s="693">
        <v>45</v>
      </c>
      <c r="Z33" s="692">
        <v>0.61</v>
      </c>
      <c r="AA33" s="692">
        <v>15</v>
      </c>
      <c r="AB33" s="80">
        <v>9.15</v>
      </c>
      <c r="AC33" s="692">
        <v>23.613839999999996</v>
      </c>
      <c r="AD33" s="431">
        <v>708.41519999999991</v>
      </c>
      <c r="AE33" s="78"/>
      <c r="AF33" s="78"/>
    </row>
    <row r="34" spans="1:34" x14ac:dyDescent="0.35">
      <c r="A34" s="687" t="s">
        <v>311</v>
      </c>
      <c r="B34" s="692">
        <v>8.2799999999999994</v>
      </c>
      <c r="C34" s="692">
        <v>14.135869565217392</v>
      </c>
      <c r="D34" s="693">
        <v>117.045</v>
      </c>
      <c r="E34" s="692">
        <v>0</v>
      </c>
      <c r="F34" s="692">
        <v>0</v>
      </c>
      <c r="G34" s="693">
        <v>0</v>
      </c>
      <c r="H34" s="692">
        <v>2</v>
      </c>
      <c r="I34" s="692">
        <v>15</v>
      </c>
      <c r="J34" s="693">
        <v>30</v>
      </c>
      <c r="K34" s="692">
        <v>12</v>
      </c>
      <c r="L34" s="692">
        <v>15</v>
      </c>
      <c r="M34" s="693">
        <v>180</v>
      </c>
      <c r="N34" s="694"/>
      <c r="O34" s="694"/>
      <c r="P34" s="693">
        <v>0</v>
      </c>
      <c r="Q34" s="692">
        <v>0</v>
      </c>
      <c r="R34" s="692"/>
      <c r="S34" s="693">
        <v>0</v>
      </c>
      <c r="T34" s="695"/>
      <c r="U34" s="695"/>
      <c r="V34" s="693"/>
      <c r="W34" s="692">
        <v>4.75</v>
      </c>
      <c r="X34" s="692">
        <v>15</v>
      </c>
      <c r="Y34" s="693">
        <v>71.25</v>
      </c>
      <c r="Z34" s="692">
        <v>0.61</v>
      </c>
      <c r="AA34" s="692">
        <v>15</v>
      </c>
      <c r="AB34" s="80">
        <v>9.15</v>
      </c>
      <c r="AC34" s="692">
        <v>27.163</v>
      </c>
      <c r="AD34" s="431">
        <v>814.89</v>
      </c>
      <c r="AE34" s="78"/>
      <c r="AF34" s="78"/>
    </row>
    <row r="35" spans="1:34" x14ac:dyDescent="0.35">
      <c r="A35" s="687" t="s">
        <v>34</v>
      </c>
      <c r="B35" s="692">
        <v>7.8</v>
      </c>
      <c r="C35" s="692">
        <v>15</v>
      </c>
      <c r="D35" s="693">
        <v>117</v>
      </c>
      <c r="E35" s="692">
        <v>0</v>
      </c>
      <c r="F35" s="692">
        <v>0</v>
      </c>
      <c r="G35" s="693">
        <v>0</v>
      </c>
      <c r="H35" s="692">
        <v>2.1</v>
      </c>
      <c r="I35" s="692">
        <v>15</v>
      </c>
      <c r="J35" s="693">
        <v>31.5</v>
      </c>
      <c r="K35" s="692">
        <v>11.1</v>
      </c>
      <c r="L35" s="692">
        <v>15</v>
      </c>
      <c r="M35" s="693">
        <v>166.5</v>
      </c>
      <c r="N35" s="694"/>
      <c r="O35" s="694"/>
      <c r="P35" s="693">
        <v>0</v>
      </c>
      <c r="Q35" s="692">
        <v>0</v>
      </c>
      <c r="R35" s="692"/>
      <c r="S35" s="693">
        <v>0</v>
      </c>
      <c r="T35" s="695"/>
      <c r="U35" s="695"/>
      <c r="V35" s="693"/>
      <c r="W35" s="692">
        <v>3.5</v>
      </c>
      <c r="X35" s="692">
        <v>15</v>
      </c>
      <c r="Y35" s="693">
        <v>52.5</v>
      </c>
      <c r="Z35" s="692">
        <v>0.61</v>
      </c>
      <c r="AA35" s="692">
        <v>15</v>
      </c>
      <c r="AB35" s="80">
        <v>9.15</v>
      </c>
      <c r="AC35" s="692">
        <v>25.11</v>
      </c>
      <c r="AD35" s="431">
        <v>753.3</v>
      </c>
      <c r="AE35" s="78"/>
      <c r="AF35" s="78"/>
    </row>
    <row r="36" spans="1:34" s="83" customFormat="1" x14ac:dyDescent="0.35">
      <c r="A36" s="696" t="s">
        <v>33</v>
      </c>
      <c r="B36" s="706">
        <v>4</v>
      </c>
      <c r="C36" s="706">
        <v>15</v>
      </c>
      <c r="D36" s="693">
        <v>60</v>
      </c>
      <c r="E36" s="706">
        <v>0</v>
      </c>
      <c r="F36" s="706">
        <v>0</v>
      </c>
      <c r="G36" s="693">
        <v>0</v>
      </c>
      <c r="H36" s="706">
        <v>3.05</v>
      </c>
      <c r="I36" s="706">
        <v>15</v>
      </c>
      <c r="J36" s="693">
        <v>45.75</v>
      </c>
      <c r="K36" s="706">
        <v>11.33</v>
      </c>
      <c r="L36" s="706">
        <v>15</v>
      </c>
      <c r="M36" s="693">
        <v>169.95</v>
      </c>
      <c r="N36" s="694"/>
      <c r="O36" s="694"/>
      <c r="P36" s="693">
        <v>0</v>
      </c>
      <c r="Q36" s="706">
        <v>0</v>
      </c>
      <c r="R36" s="706"/>
      <c r="S36" s="693">
        <v>0</v>
      </c>
      <c r="T36" s="695"/>
      <c r="U36" s="695"/>
      <c r="V36" s="693"/>
      <c r="W36" s="706">
        <v>9.33</v>
      </c>
      <c r="X36" s="706">
        <v>15</v>
      </c>
      <c r="Y36" s="693">
        <v>139.94999999999999</v>
      </c>
      <c r="Z36" s="692">
        <v>0.61</v>
      </c>
      <c r="AA36" s="706">
        <v>15</v>
      </c>
      <c r="AB36" s="80">
        <v>9.15</v>
      </c>
      <c r="AC36" s="692">
        <v>28.319999999999997</v>
      </c>
      <c r="AD36" s="431">
        <v>849.59999999999991</v>
      </c>
      <c r="AE36" s="78"/>
      <c r="AF36" s="78"/>
    </row>
    <row r="37" spans="1:34" ht="15" thickBot="1" x14ac:dyDescent="0.4">
      <c r="A37" s="405" t="s">
        <v>35</v>
      </c>
      <c r="B37" s="406">
        <v>6.5</v>
      </c>
      <c r="C37" s="406">
        <v>15</v>
      </c>
      <c r="D37" s="407">
        <v>97.5</v>
      </c>
      <c r="E37" s="406">
        <v>0</v>
      </c>
      <c r="F37" s="406">
        <v>0</v>
      </c>
      <c r="G37" s="407">
        <v>0</v>
      </c>
      <c r="H37" s="406">
        <v>2.5</v>
      </c>
      <c r="I37" s="406">
        <v>15</v>
      </c>
      <c r="J37" s="407">
        <v>37.5</v>
      </c>
      <c r="K37" s="406">
        <v>10</v>
      </c>
      <c r="L37" s="406">
        <v>15</v>
      </c>
      <c r="M37" s="407">
        <v>150</v>
      </c>
      <c r="N37" s="408"/>
      <c r="O37" s="408"/>
      <c r="P37" s="407">
        <v>0</v>
      </c>
      <c r="Q37" s="406">
        <v>0</v>
      </c>
      <c r="R37" s="406"/>
      <c r="S37" s="407">
        <v>0</v>
      </c>
      <c r="T37" s="409"/>
      <c r="U37" s="409"/>
      <c r="V37" s="407"/>
      <c r="W37" s="406">
        <v>2.5</v>
      </c>
      <c r="X37" s="406">
        <v>15</v>
      </c>
      <c r="Y37" s="407">
        <v>37.5</v>
      </c>
      <c r="Z37" s="406">
        <v>0.61</v>
      </c>
      <c r="AA37" s="406">
        <v>15</v>
      </c>
      <c r="AB37" s="407">
        <v>9.15</v>
      </c>
      <c r="AC37" s="406">
        <v>22.11</v>
      </c>
      <c r="AD37" s="410">
        <v>663.3</v>
      </c>
      <c r="AE37" s="78"/>
      <c r="AF37" s="78"/>
    </row>
    <row r="38" spans="1:34" x14ac:dyDescent="0.35">
      <c r="A38" s="84"/>
      <c r="B38" s="85"/>
      <c r="C38" s="85"/>
      <c r="D38" s="86"/>
      <c r="E38" s="85"/>
      <c r="F38" s="85"/>
      <c r="G38" s="86"/>
      <c r="H38" s="85"/>
      <c r="I38" s="85"/>
      <c r="J38" s="86"/>
      <c r="K38" s="85"/>
      <c r="L38" s="85"/>
      <c r="M38" s="86"/>
      <c r="N38" s="85"/>
      <c r="O38" s="85"/>
      <c r="P38" s="86"/>
      <c r="Q38" s="85"/>
      <c r="R38" s="85"/>
      <c r="S38" s="86"/>
      <c r="T38" s="362"/>
      <c r="U38" s="362"/>
      <c r="V38" s="86"/>
      <c r="W38" s="85"/>
      <c r="X38" s="85"/>
      <c r="Y38" s="86"/>
      <c r="Z38" s="85"/>
      <c r="AA38" s="85"/>
      <c r="AB38" s="86"/>
      <c r="AD38" s="87"/>
      <c r="AE38" s="78"/>
      <c r="AF38" s="78"/>
    </row>
    <row r="39" spans="1:34" ht="15" thickBot="1" x14ac:dyDescent="0.4">
      <c r="A39" s="88" t="s">
        <v>36</v>
      </c>
      <c r="B39" s="85"/>
      <c r="C39" s="85"/>
      <c r="D39" s="86"/>
      <c r="E39" s="85"/>
      <c r="F39" s="85"/>
      <c r="G39" s="86"/>
      <c r="H39" s="85"/>
      <c r="I39" s="85"/>
      <c r="J39" s="86"/>
      <c r="K39" s="85"/>
      <c r="L39" s="85"/>
      <c r="M39" s="86"/>
      <c r="N39" s="85"/>
      <c r="O39" s="85"/>
      <c r="P39" s="86"/>
      <c r="Q39" s="85"/>
      <c r="R39" s="85"/>
      <c r="S39" s="86"/>
      <c r="T39" s="362"/>
      <c r="U39" s="362"/>
      <c r="V39" s="86"/>
      <c r="W39" s="85"/>
      <c r="X39" s="85"/>
      <c r="Y39" s="86"/>
      <c r="Z39" s="85"/>
      <c r="AA39" s="85"/>
      <c r="AB39" s="86"/>
      <c r="AD39" s="87"/>
      <c r="AE39" s="78"/>
      <c r="AF39" s="78"/>
      <c r="AG39" s="84"/>
      <c r="AH39" s="84"/>
    </row>
    <row r="40" spans="1:34" ht="16.5" x14ac:dyDescent="0.35">
      <c r="A40" s="264" t="s">
        <v>916</v>
      </c>
      <c r="B40" s="89" t="e">
        <f>+#REF!</f>
        <v>#REF!</v>
      </c>
      <c r="C40" s="89" t="e">
        <f>+#REF!</f>
        <v>#REF!</v>
      </c>
      <c r="D40" s="91" t="e">
        <f t="shared" ref="D8:D46" si="0">+C40*B40</f>
        <v>#REF!</v>
      </c>
      <c r="E40" s="89" t="e">
        <f>+#REF!</f>
        <v>#REF!</v>
      </c>
      <c r="F40" s="89" t="e">
        <f>+#REF!</f>
        <v>#REF!</v>
      </c>
      <c r="G40" s="91" t="e">
        <f>+F40*E40-0.02</f>
        <v>#REF!</v>
      </c>
      <c r="H40" s="89" t="e">
        <f>+#REF!</f>
        <v>#REF!</v>
      </c>
      <c r="I40" s="89" t="e">
        <f>+#REF!</f>
        <v>#REF!</v>
      </c>
      <c r="J40" s="91" t="e">
        <f t="shared" ref="J8:J46" si="1">+I40*H40</f>
        <v>#REF!</v>
      </c>
      <c r="K40" s="89" t="e">
        <f>+#REF!</f>
        <v>#REF!</v>
      </c>
      <c r="L40" s="89" t="e">
        <f>+#REF!</f>
        <v>#REF!</v>
      </c>
      <c r="M40" s="91" t="e">
        <f t="shared" ref="M8:M46" si="2">+L40*K40</f>
        <v>#REF!</v>
      </c>
      <c r="N40" s="89" t="e">
        <f>+#REF!</f>
        <v>#REF!</v>
      </c>
      <c r="O40" s="89" t="e">
        <f>+#REF!</f>
        <v>#REF!</v>
      </c>
      <c r="P40" s="91" t="e">
        <f t="shared" ref="P8:P46" si="3">+O40*N40</f>
        <v>#REF!</v>
      </c>
      <c r="Q40" s="89" t="e">
        <f>+#REF!</f>
        <v>#REF!</v>
      </c>
      <c r="R40" s="89" t="e">
        <f>+#REF!</f>
        <v>#REF!</v>
      </c>
      <c r="S40" s="91" t="e">
        <f t="shared" ref="S8:S45" si="4">+R40*Q40</f>
        <v>#REF!</v>
      </c>
      <c r="T40" s="363"/>
      <c r="U40" s="363"/>
      <c r="V40" s="91"/>
      <c r="W40" s="89" t="e">
        <f>+#REF!</f>
        <v>#REF!</v>
      </c>
      <c r="X40" s="89" t="e">
        <f>+#REF!</f>
        <v>#REF!</v>
      </c>
      <c r="Y40" s="91" t="e">
        <f t="shared" ref="Y8:Y46" si="5">+X40*W40</f>
        <v>#REF!</v>
      </c>
      <c r="Z40" s="89">
        <v>0.8</v>
      </c>
      <c r="AA40" s="90">
        <v>15</v>
      </c>
      <c r="AB40" s="91">
        <f t="shared" ref="AB40:AB46" si="6">+AA40*Z40</f>
        <v>12</v>
      </c>
      <c r="AC40" s="89" t="e">
        <f>((R40*Q40)+(L40*K40)+(F40*E40)+(I40*H40)+(C40*B40)+(X40*W40)+(AA40*Z40)+(O40*N40))/15</f>
        <v>#REF!</v>
      </c>
      <c r="AD40" s="92" t="e">
        <f t="shared" ref="AD40:AD45" si="7">((R40*Q40)+(L40*K40)+(F40*E40)+(I40*H40)+(C40*B40)+(X40*W40)+(AA40*Z40)+(O40*N40))*2</f>
        <v>#REF!</v>
      </c>
      <c r="AE40" s="78"/>
      <c r="AF40" s="78"/>
    </row>
    <row r="41" spans="1:34" x14ac:dyDescent="0.35">
      <c r="A41" s="430" t="s">
        <v>37</v>
      </c>
      <c r="B41" s="692" t="e">
        <f>+#REF!</f>
        <v>#REF!</v>
      </c>
      <c r="C41" s="692" t="e">
        <f>+#REF!</f>
        <v>#REF!</v>
      </c>
      <c r="D41" s="693" t="e">
        <f t="shared" si="0"/>
        <v>#REF!</v>
      </c>
      <c r="E41" s="692" t="e">
        <f>+#REF!</f>
        <v>#REF!</v>
      </c>
      <c r="F41" s="692" t="e">
        <f>+#REF!</f>
        <v>#REF!</v>
      </c>
      <c r="G41" s="693" t="e">
        <f t="shared" ref="G8:G46" si="8">+F41*E41</f>
        <v>#REF!</v>
      </c>
      <c r="H41" s="692" t="e">
        <f>+#REF!</f>
        <v>#REF!</v>
      </c>
      <c r="I41" s="692" t="e">
        <f>+#REF!</f>
        <v>#REF!</v>
      </c>
      <c r="J41" s="693" t="e">
        <f t="shared" si="1"/>
        <v>#REF!</v>
      </c>
      <c r="K41" s="692" t="e">
        <f>+#REF!</f>
        <v>#REF!</v>
      </c>
      <c r="L41" s="692" t="e">
        <f>+#REF!</f>
        <v>#REF!</v>
      </c>
      <c r="M41" s="693" t="e">
        <f t="shared" si="2"/>
        <v>#REF!</v>
      </c>
      <c r="N41" s="692" t="e">
        <f>+#REF!</f>
        <v>#REF!</v>
      </c>
      <c r="O41" s="692" t="e">
        <f>+#REF!</f>
        <v>#REF!</v>
      </c>
      <c r="P41" s="693" t="e">
        <f t="shared" si="3"/>
        <v>#REF!</v>
      </c>
      <c r="Q41" s="692" t="e">
        <f>+#REF!</f>
        <v>#REF!</v>
      </c>
      <c r="R41" s="692" t="e">
        <f>+#REF!</f>
        <v>#REF!</v>
      </c>
      <c r="S41" s="693" t="e">
        <f t="shared" si="4"/>
        <v>#REF!</v>
      </c>
      <c r="T41" s="695"/>
      <c r="U41" s="695"/>
      <c r="V41" s="693"/>
      <c r="W41" s="692" t="e">
        <f>+#REF!</f>
        <v>#REF!</v>
      </c>
      <c r="X41" s="692" t="e">
        <f>+#REF!</f>
        <v>#REF!</v>
      </c>
      <c r="Y41" s="693" t="e">
        <f t="shared" si="5"/>
        <v>#REF!</v>
      </c>
      <c r="Z41" s="692">
        <v>0.8</v>
      </c>
      <c r="AA41" s="694">
        <v>15</v>
      </c>
      <c r="AB41" s="693">
        <f t="shared" si="6"/>
        <v>12</v>
      </c>
      <c r="AC41" s="692" t="e">
        <f>((R41*Q41)+(L41*K41)+(F41*E41)+(I41*H41)+(C41*B41)+(X41*W41)+(AA41*Z41)+(O41*N41))/15</f>
        <v>#REF!</v>
      </c>
      <c r="AD41" s="431" t="e">
        <f t="shared" si="7"/>
        <v>#REF!</v>
      </c>
      <c r="AE41" s="78"/>
      <c r="AF41" s="78"/>
    </row>
    <row r="42" spans="1:34" x14ac:dyDescent="0.35">
      <c r="A42" s="430" t="s">
        <v>211</v>
      </c>
      <c r="B42" s="692" t="e">
        <f>+#REF!</f>
        <v>#REF!</v>
      </c>
      <c r="C42" s="692" t="e">
        <f>+#REF!</f>
        <v>#REF!</v>
      </c>
      <c r="D42" s="693" t="e">
        <f t="shared" si="0"/>
        <v>#REF!</v>
      </c>
      <c r="E42" s="692" t="e">
        <f>+#REF!</f>
        <v>#REF!</v>
      </c>
      <c r="F42" s="692" t="e">
        <f>+#REF!</f>
        <v>#REF!</v>
      </c>
      <c r="G42" s="693" t="e">
        <f t="shared" si="8"/>
        <v>#REF!</v>
      </c>
      <c r="H42" s="692" t="e">
        <f>+#REF!</f>
        <v>#REF!</v>
      </c>
      <c r="I42" s="692" t="e">
        <f>+#REF!</f>
        <v>#REF!</v>
      </c>
      <c r="J42" s="693" t="e">
        <f t="shared" si="1"/>
        <v>#REF!</v>
      </c>
      <c r="K42" s="692" t="e">
        <f>+#REF!</f>
        <v>#REF!</v>
      </c>
      <c r="L42" s="692" t="e">
        <f>+#REF!</f>
        <v>#REF!</v>
      </c>
      <c r="M42" s="693" t="e">
        <f t="shared" si="2"/>
        <v>#REF!</v>
      </c>
      <c r="N42" s="692" t="e">
        <f>+#REF!</f>
        <v>#REF!</v>
      </c>
      <c r="O42" s="692" t="e">
        <f>+#REF!</f>
        <v>#REF!</v>
      </c>
      <c r="P42" s="693" t="e">
        <f t="shared" si="3"/>
        <v>#REF!</v>
      </c>
      <c r="Q42" s="692" t="e">
        <f>+#REF!</f>
        <v>#REF!</v>
      </c>
      <c r="R42" s="692" t="e">
        <f>+#REF!</f>
        <v>#REF!</v>
      </c>
      <c r="S42" s="693" t="e">
        <f>R42*Q42</f>
        <v>#REF!</v>
      </c>
      <c r="T42" s="695" t="e">
        <f>#REF!</f>
        <v>#REF!</v>
      </c>
      <c r="U42" s="695" t="e">
        <f>#REF!</f>
        <v>#REF!</v>
      </c>
      <c r="V42" s="693" t="e">
        <f>U42*T42</f>
        <v>#REF!</v>
      </c>
      <c r="W42" s="692" t="e">
        <f>+#REF!</f>
        <v>#REF!</v>
      </c>
      <c r="X42" s="692" t="e">
        <f>+#REF!</f>
        <v>#REF!</v>
      </c>
      <c r="Y42" s="693" t="e">
        <f t="shared" si="5"/>
        <v>#REF!</v>
      </c>
      <c r="Z42" s="692">
        <v>0.8</v>
      </c>
      <c r="AA42" s="694">
        <v>15</v>
      </c>
      <c r="AB42" s="693">
        <f>((+AA42*Z42))</f>
        <v>12</v>
      </c>
      <c r="AC42" s="692" t="e">
        <f>((R42*Q42)+(L42*K42)+(F42*E42)+(I42*H42)+(C42*B42)+(X42*W42)+(AA42*Z42)+(O42*N42)+(U42*T42))/15</f>
        <v>#REF!</v>
      </c>
      <c r="AD42" s="431" t="e">
        <f>((R42*Q42)+(L42*K42)+(F42*E42)+(I42*H42)+(C42*B42)+(X42*W42)+(AA42*Z42)+(O42*N42)+(U42*T42))*2</f>
        <v>#REF!</v>
      </c>
      <c r="AE42" s="78"/>
      <c r="AF42" s="78"/>
    </row>
    <row r="43" spans="1:34" x14ac:dyDescent="0.35">
      <c r="A43" s="430" t="s">
        <v>227</v>
      </c>
      <c r="B43" s="692" t="e">
        <f>+#REF!</f>
        <v>#REF!</v>
      </c>
      <c r="C43" s="692" t="e">
        <f>+#REF!</f>
        <v>#REF!</v>
      </c>
      <c r="D43" s="693" t="e">
        <f t="shared" si="0"/>
        <v>#REF!</v>
      </c>
      <c r="E43" s="692" t="e">
        <f>+#REF!</f>
        <v>#REF!</v>
      </c>
      <c r="F43" s="692" t="e">
        <f>+#REF!</f>
        <v>#REF!</v>
      </c>
      <c r="G43" s="693" t="e">
        <f t="shared" si="8"/>
        <v>#REF!</v>
      </c>
      <c r="H43" s="692" t="e">
        <f>+#REF!</f>
        <v>#REF!</v>
      </c>
      <c r="I43" s="692" t="e">
        <f>+#REF!</f>
        <v>#REF!</v>
      </c>
      <c r="J43" s="693" t="e">
        <f t="shared" si="1"/>
        <v>#REF!</v>
      </c>
      <c r="K43" s="692" t="e">
        <f>+#REF!</f>
        <v>#REF!</v>
      </c>
      <c r="L43" s="692" t="e">
        <f>+#REF!</f>
        <v>#REF!</v>
      </c>
      <c r="M43" s="693" t="e">
        <f t="shared" si="2"/>
        <v>#REF!</v>
      </c>
      <c r="N43" s="692" t="e">
        <f>+#REF!</f>
        <v>#REF!</v>
      </c>
      <c r="O43" s="692" t="e">
        <f>+#REF!</f>
        <v>#REF!</v>
      </c>
      <c r="P43" s="693" t="e">
        <f t="shared" si="3"/>
        <v>#REF!</v>
      </c>
      <c r="Q43" s="692" t="e">
        <f>+#REF!</f>
        <v>#REF!</v>
      </c>
      <c r="R43" s="692" t="e">
        <f>+#REF!</f>
        <v>#REF!</v>
      </c>
      <c r="S43" s="693" t="e">
        <f t="shared" si="4"/>
        <v>#REF!</v>
      </c>
      <c r="T43" s="695" t="e">
        <f>#REF!</f>
        <v>#REF!</v>
      </c>
      <c r="U43" s="695" t="e">
        <f>#REF!</f>
        <v>#REF!</v>
      </c>
      <c r="V43" s="693" t="e">
        <f>U43*T43</f>
        <v>#REF!</v>
      </c>
      <c r="W43" s="692" t="e">
        <f>+#REF!</f>
        <v>#REF!</v>
      </c>
      <c r="X43" s="692" t="e">
        <f>+#REF!</f>
        <v>#REF!</v>
      </c>
      <c r="Y43" s="693" t="e">
        <f t="shared" si="5"/>
        <v>#REF!</v>
      </c>
      <c r="Z43" s="692">
        <v>0.8</v>
      </c>
      <c r="AA43" s="694">
        <v>15</v>
      </c>
      <c r="AB43" s="693">
        <f t="shared" si="6"/>
        <v>12</v>
      </c>
      <c r="AC43" s="692" t="e">
        <f>((R43*Q43)+(L43*K43)+(F43*E43)+(I43*H43)+(C43*B43)+(X43*W43)+(AA43*Z43)+(O43*N43)+(U43*T43))/15</f>
        <v>#REF!</v>
      </c>
      <c r="AD43" s="431" t="e">
        <f>((R43*Q43)+(L43*K43)+(F43*E43)+(I43*H43)+(C43*B43)+(X43*W43)+(AA43*Z43)+(O43*N43)+(U43*T43))*2</f>
        <v>#REF!</v>
      </c>
      <c r="AE43" s="78"/>
      <c r="AF43" s="78"/>
    </row>
    <row r="44" spans="1:34" x14ac:dyDescent="0.35">
      <c r="A44" s="430" t="s">
        <v>55</v>
      </c>
      <c r="B44" s="692" t="e">
        <f>+#REF!</f>
        <v>#REF!</v>
      </c>
      <c r="C44" s="692" t="e">
        <f>+#REF!</f>
        <v>#REF!</v>
      </c>
      <c r="D44" s="693" t="e">
        <f t="shared" si="0"/>
        <v>#REF!</v>
      </c>
      <c r="E44" s="692" t="e">
        <f>+#REF!</f>
        <v>#REF!</v>
      </c>
      <c r="F44" s="692" t="e">
        <f>+#REF!</f>
        <v>#REF!</v>
      </c>
      <c r="G44" s="693" t="e">
        <f t="shared" si="8"/>
        <v>#REF!</v>
      </c>
      <c r="H44" s="692" t="e">
        <f>+#REF!</f>
        <v>#REF!</v>
      </c>
      <c r="I44" s="692" t="e">
        <f>+#REF!</f>
        <v>#REF!</v>
      </c>
      <c r="J44" s="693" t="e">
        <f t="shared" si="1"/>
        <v>#REF!</v>
      </c>
      <c r="K44" s="692" t="e">
        <f>+#REF!</f>
        <v>#REF!</v>
      </c>
      <c r="L44" s="692" t="e">
        <f>+#REF!</f>
        <v>#REF!</v>
      </c>
      <c r="M44" s="693" t="e">
        <f t="shared" si="2"/>
        <v>#REF!</v>
      </c>
      <c r="N44" s="692"/>
      <c r="O44" s="692"/>
      <c r="P44" s="693">
        <f t="shared" si="3"/>
        <v>0</v>
      </c>
      <c r="Q44" s="692" t="e">
        <f>+#REF!</f>
        <v>#REF!</v>
      </c>
      <c r="R44" s="692" t="e">
        <f>+#REF!</f>
        <v>#REF!</v>
      </c>
      <c r="S44" s="693" t="e">
        <f t="shared" si="4"/>
        <v>#REF!</v>
      </c>
      <c r="T44" s="695" t="e">
        <f>#REF!</f>
        <v>#REF!</v>
      </c>
      <c r="U44" s="695" t="e">
        <f>#REF!</f>
        <v>#REF!</v>
      </c>
      <c r="V44" s="693" t="e">
        <f>U44*T44</f>
        <v>#REF!</v>
      </c>
      <c r="W44" s="692" t="e">
        <f>+#REF!</f>
        <v>#REF!</v>
      </c>
      <c r="X44" s="692" t="e">
        <f>+#REF!</f>
        <v>#REF!</v>
      </c>
      <c r="Y44" s="693" t="e">
        <f t="shared" si="5"/>
        <v>#REF!</v>
      </c>
      <c r="Z44" s="692">
        <v>0.8</v>
      </c>
      <c r="AA44" s="694">
        <v>15</v>
      </c>
      <c r="AB44" s="693">
        <f t="shared" si="6"/>
        <v>12</v>
      </c>
      <c r="AC44" s="692" t="e">
        <f>((R44*Q44)+(L44*K44)+(F44*E44)+(I44*H44)+(C44*B44)+(X44*W44)+(AA44*Z44)+(O44*N44)+(U44*T44))/15</f>
        <v>#REF!</v>
      </c>
      <c r="AD44" s="431" t="e">
        <f>((R44*Q44)+(L44*K44)+(F44*E44)+(I44*H44)+(C44*B44)+(X44*W44)+(AA44*Z44)+(O44*N44)+(U44*T44))*2</f>
        <v>#REF!</v>
      </c>
      <c r="AE44" s="78"/>
      <c r="AF44" s="78"/>
    </row>
    <row r="45" spans="1:34" x14ac:dyDescent="0.35">
      <c r="A45" s="430" t="s">
        <v>323</v>
      </c>
      <c r="B45" s="695" t="e">
        <f>+#REF!</f>
        <v>#REF!</v>
      </c>
      <c r="C45" s="695" t="e">
        <f>+#REF!</f>
        <v>#REF!</v>
      </c>
      <c r="D45" s="707" t="e">
        <f t="shared" si="0"/>
        <v>#REF!</v>
      </c>
      <c r="E45" s="695" t="e">
        <f>+#REF!</f>
        <v>#REF!</v>
      </c>
      <c r="F45" s="695" t="e">
        <f>+#REF!</f>
        <v>#REF!</v>
      </c>
      <c r="G45" s="707" t="e">
        <f t="shared" si="8"/>
        <v>#REF!</v>
      </c>
      <c r="H45" s="695" t="e">
        <f>+#REF!</f>
        <v>#REF!</v>
      </c>
      <c r="I45" s="695" t="e">
        <f>+#REF!</f>
        <v>#REF!</v>
      </c>
      <c r="J45" s="707" t="e">
        <f t="shared" si="1"/>
        <v>#REF!</v>
      </c>
      <c r="K45" s="695" t="e">
        <f>+#REF!</f>
        <v>#REF!</v>
      </c>
      <c r="L45" s="695" t="e">
        <f>+#REF!</f>
        <v>#REF!</v>
      </c>
      <c r="M45" s="707" t="e">
        <f t="shared" si="2"/>
        <v>#REF!</v>
      </c>
      <c r="N45" s="695" t="e">
        <f>+#REF!</f>
        <v>#REF!</v>
      </c>
      <c r="O45" s="695" t="e">
        <f>+#REF!</f>
        <v>#REF!</v>
      </c>
      <c r="P45" s="707" t="e">
        <f t="shared" si="3"/>
        <v>#REF!</v>
      </c>
      <c r="Q45" s="695" t="e">
        <f>+#REF!</f>
        <v>#REF!</v>
      </c>
      <c r="R45" s="695" t="e">
        <f>+#REF!</f>
        <v>#REF!</v>
      </c>
      <c r="S45" s="707" t="e">
        <f t="shared" si="4"/>
        <v>#REF!</v>
      </c>
      <c r="T45" s="695"/>
      <c r="U45" s="695"/>
      <c r="V45" s="707"/>
      <c r="W45" s="695" t="e">
        <f>+#REF!</f>
        <v>#REF!</v>
      </c>
      <c r="X45" s="695" t="e">
        <f>+#REF!</f>
        <v>#REF!</v>
      </c>
      <c r="Y45" s="707" t="e">
        <f t="shared" si="5"/>
        <v>#REF!</v>
      </c>
      <c r="Z45" s="692">
        <v>0.8</v>
      </c>
      <c r="AA45" s="708">
        <v>15</v>
      </c>
      <c r="AB45" s="707">
        <f t="shared" si="6"/>
        <v>12</v>
      </c>
      <c r="AC45" s="695" t="e">
        <f>((R45*Q45)+(L45*K45)+(F45*E45)+(I45*H45)+(C45*B45)+(X45*W45)+(AA45*Z45)+(O45*N45))/15</f>
        <v>#REF!</v>
      </c>
      <c r="AD45" s="432" t="e">
        <f t="shared" si="7"/>
        <v>#REF!</v>
      </c>
      <c r="AE45" s="78"/>
      <c r="AF45" s="78"/>
    </row>
    <row r="46" spans="1:34" ht="17" thickBot="1" x14ac:dyDescent="0.4">
      <c r="A46" s="411" t="s">
        <v>917</v>
      </c>
      <c r="B46" s="406" t="e">
        <f>+#REF!</f>
        <v>#REF!</v>
      </c>
      <c r="C46" s="406" t="e">
        <f>+#REF!</f>
        <v>#REF!</v>
      </c>
      <c r="D46" s="407" t="e">
        <f t="shared" si="0"/>
        <v>#REF!</v>
      </c>
      <c r="E46" s="406" t="e">
        <f>+#REF!</f>
        <v>#REF!</v>
      </c>
      <c r="F46" s="406" t="e">
        <f>+#REF!</f>
        <v>#REF!</v>
      </c>
      <c r="G46" s="407" t="e">
        <f t="shared" si="8"/>
        <v>#REF!</v>
      </c>
      <c r="H46" s="406" t="e">
        <f>+#REF!</f>
        <v>#REF!</v>
      </c>
      <c r="I46" s="406" t="e">
        <f>+#REF!</f>
        <v>#REF!</v>
      </c>
      <c r="J46" s="407" t="e">
        <f t="shared" si="1"/>
        <v>#REF!</v>
      </c>
      <c r="K46" s="406" t="e">
        <f>+#REF!</f>
        <v>#REF!</v>
      </c>
      <c r="L46" s="406" t="e">
        <f>+#REF!</f>
        <v>#REF!</v>
      </c>
      <c r="M46" s="407" t="e">
        <f t="shared" si="2"/>
        <v>#REF!</v>
      </c>
      <c r="N46" s="406" t="e">
        <f>+#REF!</f>
        <v>#REF!</v>
      </c>
      <c r="O46" s="406" t="e">
        <f>+#REF!</f>
        <v>#REF!</v>
      </c>
      <c r="P46" s="407" t="e">
        <f t="shared" si="3"/>
        <v>#REF!</v>
      </c>
      <c r="Q46" s="406" t="e">
        <f>+#REF!</f>
        <v>#REF!</v>
      </c>
      <c r="R46" s="709" t="e">
        <f>#REF!</f>
        <v>#REF!</v>
      </c>
      <c r="S46" s="710" t="e">
        <f>+R46*Q46</f>
        <v>#REF!</v>
      </c>
      <c r="T46" s="409" t="e">
        <f>#REF!</f>
        <v>#REF!</v>
      </c>
      <c r="U46" s="409" t="e">
        <f>#REF!</f>
        <v>#REF!</v>
      </c>
      <c r="V46" s="407" t="e">
        <f>U46*T46</f>
        <v>#REF!</v>
      </c>
      <c r="W46" s="406" t="e">
        <f>+#REF!</f>
        <v>#REF!</v>
      </c>
      <c r="X46" s="406" t="e">
        <f>+#REF!</f>
        <v>#REF!</v>
      </c>
      <c r="Y46" s="407" t="e">
        <f t="shared" si="5"/>
        <v>#REF!</v>
      </c>
      <c r="Z46" s="406">
        <v>0.8</v>
      </c>
      <c r="AA46" s="408">
        <v>15</v>
      </c>
      <c r="AB46" s="407">
        <f t="shared" si="6"/>
        <v>12</v>
      </c>
      <c r="AC46" s="406" t="e">
        <f>((R46*Q46)+(L46*K46)+(F46*E46)+(I46*H46)+(C46*B46)+(X46*W46)+(AA46*Z46)+(O46*N46)+(U46*T46))/15</f>
        <v>#REF!</v>
      </c>
      <c r="AD46" s="410" t="e">
        <f>((R46*Q46)+(L46*K46)+(F46*E46)+(I46*H46)+(C46*B46)+(X46*W46)+(AA46*Z46)+(O46*N46)+(U46*T46))*2</f>
        <v>#REF!</v>
      </c>
      <c r="AE46" s="78"/>
      <c r="AF46" s="78"/>
    </row>
    <row r="47" spans="1:34" x14ac:dyDescent="0.35">
      <c r="A47" s="93"/>
      <c r="AD47" s="87"/>
      <c r="AE47" s="94"/>
    </row>
    <row r="48" spans="1:34" s="95" customFormat="1" ht="12" x14ac:dyDescent="0.3">
      <c r="A48" s="96" t="s">
        <v>918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</row>
    <row r="49" spans="1:1" s="95" customFormat="1" ht="12" x14ac:dyDescent="0.3">
      <c r="A49" s="96" t="s">
        <v>919</v>
      </c>
    </row>
    <row r="50" spans="1:1" x14ac:dyDescent="0.35">
      <c r="A50" s="95" t="s">
        <v>920</v>
      </c>
    </row>
    <row r="51" spans="1:1" x14ac:dyDescent="0.35">
      <c r="A51" s="95" t="s">
        <v>921</v>
      </c>
    </row>
    <row r="136" spans="1:1" x14ac:dyDescent="0.35">
      <c r="A136" s="69" t="s">
        <v>9</v>
      </c>
    </row>
  </sheetData>
  <mergeCells count="10">
    <mergeCell ref="AC3:AD3"/>
    <mergeCell ref="Q3:S3"/>
    <mergeCell ref="K3:M3"/>
    <mergeCell ref="E3:G3"/>
    <mergeCell ref="H3:J3"/>
    <mergeCell ref="B3:D3"/>
    <mergeCell ref="W3:Y3"/>
    <mergeCell ref="T3:V3"/>
    <mergeCell ref="N3:P3"/>
    <mergeCell ref="Z3:AB3"/>
  </mergeCells>
  <conditionalFormatting sqref="D6:D46">
    <cfRule type="cellIs" dxfId="5" priority="2" operator="greaterThan">
      <formula>174</formula>
    </cfRule>
  </conditionalFormatting>
  <conditionalFormatting sqref="G6:G46">
    <cfRule type="cellIs" dxfId="4" priority="3" operator="greaterThan">
      <formula>75</formula>
    </cfRule>
  </conditionalFormatting>
  <conditionalFormatting sqref="J6:J46">
    <cfRule type="cellIs" dxfId="3" priority="4" operator="greaterThan">
      <formula>90</formula>
    </cfRule>
  </conditionalFormatting>
  <conditionalFormatting sqref="K6:K46">
    <cfRule type="cellIs" dxfId="2" priority="5" operator="greaterThan">
      <formula>14</formula>
    </cfRule>
  </conditionalFormatting>
  <conditionalFormatting sqref="O6:O46">
    <cfRule type="cellIs" dxfId="1" priority="8" operator="greaterThan">
      <formula>20</formula>
    </cfRule>
  </conditionalFormatting>
  <conditionalFormatting sqref="P40:P46">
    <cfRule type="cellIs" dxfId="0" priority="1" operator="greaterThan">
      <formula>20</formula>
    </cfRule>
  </conditionalFormatting>
  <printOptions horizontalCentered="1"/>
  <pageMargins left="0.25" right="0.25" top="0.5" bottom="0.5" header="0.3" footer="0.3"/>
  <pageSetup paperSize="5" scale="42" fitToHeight="0" orientation="landscape" r:id="rId1"/>
  <headerFooter>
    <oddHeader>&amp;R&amp;"Times New Roman,Regular"&amp;12SP-3</oddHeader>
    <oddFooter>&amp;LFinancial Planning and Analysis</oddFooter>
  </headerFooter>
  <rowBreaks count="1" manualBreakCount="1">
    <brk id="38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I31"/>
  <sheetViews>
    <sheetView zoomScaleNormal="100" zoomScaleSheetLayoutView="100" workbookViewId="0">
      <selection activeCell="B32" sqref="A1:XFD1048576"/>
    </sheetView>
  </sheetViews>
  <sheetFormatPr defaultColWidth="9.08984375" defaultRowHeight="15.5" x14ac:dyDescent="0.35"/>
  <cols>
    <col min="1" max="1" width="38.08984375" style="1" customWidth="1"/>
    <col min="2" max="2" width="26.453125" style="1" bestFit="1" customWidth="1"/>
    <col min="3" max="4" width="12.08984375" style="23" bestFit="1" customWidth="1"/>
    <col min="5" max="5" width="10.453125" style="23" bestFit="1" customWidth="1"/>
    <col min="6" max="6" width="11.90625" style="17" bestFit="1" customWidth="1"/>
    <col min="7" max="7" width="11.453125" style="1" bestFit="1" customWidth="1"/>
    <col min="8" max="16384" width="9.08984375" style="1"/>
  </cols>
  <sheetData>
    <row r="1" spans="1:9" x14ac:dyDescent="0.35">
      <c r="A1" s="43" t="s">
        <v>0</v>
      </c>
      <c r="B1" s="43"/>
      <c r="C1" s="43"/>
      <c r="D1" s="43"/>
      <c r="E1" s="43"/>
      <c r="F1" s="43"/>
    </row>
    <row r="2" spans="1:9" x14ac:dyDescent="0.35">
      <c r="A2" s="43" t="s">
        <v>39</v>
      </c>
      <c r="B2" s="43"/>
      <c r="C2" s="43"/>
      <c r="D2" s="43"/>
      <c r="E2" s="43"/>
      <c r="F2" s="43"/>
    </row>
    <row r="3" spans="1:9" ht="16" thickBot="1" x14ac:dyDescent="0.4">
      <c r="A3" s="12"/>
      <c r="B3" s="12"/>
      <c r="C3" s="12"/>
      <c r="D3" s="12"/>
      <c r="E3" s="12"/>
      <c r="F3" s="12"/>
    </row>
    <row r="4" spans="1:9" s="4" customFormat="1" ht="63" thickTop="1" thickBot="1" x14ac:dyDescent="0.3">
      <c r="A4" s="13" t="s">
        <v>2</v>
      </c>
      <c r="B4" s="13" t="s">
        <v>40</v>
      </c>
      <c r="C4" s="3" t="s">
        <v>41</v>
      </c>
      <c r="D4" s="3" t="s">
        <v>42</v>
      </c>
      <c r="E4" s="3" t="s">
        <v>43</v>
      </c>
      <c r="F4" s="14" t="s">
        <v>6</v>
      </c>
      <c r="G4" s="3" t="s">
        <v>7</v>
      </c>
    </row>
    <row r="5" spans="1:9" ht="16" thickTop="1" x14ac:dyDescent="0.35">
      <c r="A5" s="15"/>
      <c r="B5" s="15"/>
      <c r="C5" s="16"/>
      <c r="D5" s="16"/>
      <c r="E5" s="16"/>
    </row>
    <row r="6" spans="1:9" ht="15.65" customHeight="1" x14ac:dyDescent="0.35">
      <c r="A6" s="453" t="s">
        <v>44</v>
      </c>
      <c r="B6" s="458" t="s">
        <v>45</v>
      </c>
      <c r="C6" s="459">
        <v>313.55</v>
      </c>
      <c r="D6" s="459">
        <v>333.93</v>
      </c>
      <c r="E6" s="459">
        <v>20.379999999999995</v>
      </c>
      <c r="F6" s="460">
        <v>611.39999999999986</v>
      </c>
      <c r="G6" s="461">
        <v>6.4997608036995683E-2</v>
      </c>
      <c r="I6" s="39"/>
    </row>
    <row r="7" spans="1:9" ht="15.65" customHeight="1" x14ac:dyDescent="0.35">
      <c r="A7" s="453"/>
      <c r="B7" s="462" t="s">
        <v>46</v>
      </c>
      <c r="C7" s="459">
        <v>4497</v>
      </c>
      <c r="D7" s="459">
        <v>4789.3100000000004</v>
      </c>
      <c r="E7" s="459">
        <v>292.3100000000004</v>
      </c>
      <c r="F7" s="460">
        <v>584.6200000000008</v>
      </c>
      <c r="G7" s="461">
        <v>6.5001111852346097E-2</v>
      </c>
    </row>
    <row r="8" spans="1:9" ht="15.65" customHeight="1" x14ac:dyDescent="0.35">
      <c r="A8" s="453"/>
      <c r="B8" s="458" t="s">
        <v>47</v>
      </c>
      <c r="C8" s="459">
        <v>313.55</v>
      </c>
      <c r="D8" s="459">
        <v>333.93</v>
      </c>
      <c r="E8" s="459">
        <v>20.379999999999995</v>
      </c>
      <c r="F8" s="460">
        <v>0</v>
      </c>
      <c r="G8" s="461">
        <v>6.4997608036995683E-2</v>
      </c>
      <c r="H8" s="18"/>
    </row>
    <row r="9" spans="1:9" ht="15.65" customHeight="1" x14ac:dyDescent="0.35">
      <c r="B9" s="141"/>
      <c r="C9" s="19"/>
      <c r="D9" s="19"/>
      <c r="E9" s="463"/>
      <c r="F9" s="20"/>
    </row>
    <row r="10" spans="1:9" ht="15.65" customHeight="1" x14ac:dyDescent="0.35">
      <c r="A10" s="453" t="s">
        <v>48</v>
      </c>
      <c r="B10" s="458" t="s">
        <v>45</v>
      </c>
      <c r="C10" s="459">
        <v>294.58999999999997</v>
      </c>
      <c r="D10" s="459">
        <v>312.2654</v>
      </c>
      <c r="E10" s="459">
        <v>17.675400000000025</v>
      </c>
      <c r="F10" s="460">
        <v>530.26200000000074</v>
      </c>
      <c r="G10" s="461">
        <v>6.0000000000000088E-2</v>
      </c>
    </row>
    <row r="11" spans="1:9" ht="15.65" customHeight="1" x14ac:dyDescent="0.35">
      <c r="A11" s="453" t="s">
        <v>49</v>
      </c>
      <c r="B11" s="462" t="s">
        <v>46</v>
      </c>
      <c r="C11" s="459">
        <v>4418.8100000000004</v>
      </c>
      <c r="D11" s="459">
        <v>4683.9386000000004</v>
      </c>
      <c r="E11" s="459">
        <v>265.12860000000001</v>
      </c>
      <c r="F11" s="460">
        <v>530.25720000000001</v>
      </c>
      <c r="G11" s="461">
        <v>0.06</v>
      </c>
    </row>
    <row r="12" spans="1:9" ht="15.65" customHeight="1" x14ac:dyDescent="0.35">
      <c r="A12" s="453"/>
      <c r="B12" s="458" t="s">
        <v>47</v>
      </c>
      <c r="C12" s="459">
        <v>294.58999999999997</v>
      </c>
      <c r="D12" s="459">
        <v>312.2654</v>
      </c>
      <c r="E12" s="459">
        <v>17.675400000000025</v>
      </c>
      <c r="F12" s="460">
        <v>0</v>
      </c>
      <c r="G12" s="461">
        <v>6.0000000000000088E-2</v>
      </c>
    </row>
    <row r="13" spans="1:9" ht="15.65" customHeight="1" x14ac:dyDescent="0.35">
      <c r="B13" s="141"/>
      <c r="C13" s="19"/>
      <c r="D13" s="19"/>
      <c r="E13" s="463"/>
      <c r="F13" s="21"/>
    </row>
    <row r="14" spans="1:9" ht="15.65" customHeight="1" x14ac:dyDescent="0.35">
      <c r="A14" s="453" t="s">
        <v>50</v>
      </c>
      <c r="B14" s="453" t="s">
        <v>51</v>
      </c>
      <c r="C14" s="459">
        <v>326.7</v>
      </c>
      <c r="D14" s="459">
        <v>352.8</v>
      </c>
      <c r="E14" s="459">
        <v>26.100000000000023</v>
      </c>
      <c r="F14" s="460"/>
      <c r="G14" s="461">
        <v>7.9889807162534507E-2</v>
      </c>
    </row>
    <row r="15" spans="1:9" ht="15.65" customHeight="1" x14ac:dyDescent="0.35">
      <c r="A15" s="453" t="s">
        <v>52</v>
      </c>
      <c r="B15" s="453" t="s">
        <v>53</v>
      </c>
      <c r="C15" s="459">
        <v>4177.5</v>
      </c>
      <c r="D15" s="459">
        <v>4511.7</v>
      </c>
      <c r="E15" s="459">
        <v>334.19999999999982</v>
      </c>
      <c r="F15" s="460"/>
      <c r="G15" s="461">
        <v>7.999999999999996E-2</v>
      </c>
    </row>
    <row r="16" spans="1:9" ht="15.65" customHeight="1" x14ac:dyDescent="0.35">
      <c r="A16" s="453"/>
      <c r="B16" s="458" t="s">
        <v>54</v>
      </c>
      <c r="C16" s="459">
        <v>326.7</v>
      </c>
      <c r="D16" s="464">
        <v>0</v>
      </c>
      <c r="E16" s="459">
        <v>-326.7</v>
      </c>
      <c r="F16" s="460"/>
      <c r="G16" s="461">
        <v>-1</v>
      </c>
    </row>
    <row r="17" spans="1:7" ht="15.65" customHeight="1" x14ac:dyDescent="0.35">
      <c r="B17" s="141"/>
      <c r="C17" s="19"/>
      <c r="D17" s="37"/>
      <c r="E17" s="463"/>
      <c r="F17" s="38"/>
    </row>
    <row r="18" spans="1:7" ht="15.65" customHeight="1" x14ac:dyDescent="0.35">
      <c r="A18" s="453" t="s">
        <v>55</v>
      </c>
      <c r="B18" s="458" t="s">
        <v>45</v>
      </c>
      <c r="C18" s="465">
        <v>341.22</v>
      </c>
      <c r="D18" s="459">
        <v>363.4</v>
      </c>
      <c r="E18" s="459">
        <v>22.17999999999995</v>
      </c>
      <c r="F18" s="460">
        <v>665.3999999999985</v>
      </c>
      <c r="G18" s="461">
        <v>6.5002051462399471E-2</v>
      </c>
    </row>
    <row r="19" spans="1:7" ht="15.65" customHeight="1" x14ac:dyDescent="0.35">
      <c r="A19" s="453"/>
      <c r="B19" s="462" t="s">
        <v>46</v>
      </c>
      <c r="C19" s="465">
        <v>4406.13</v>
      </c>
      <c r="D19" s="459">
        <v>4692.53</v>
      </c>
      <c r="E19" s="459">
        <v>286.39999999999964</v>
      </c>
      <c r="F19" s="460">
        <v>572.79999999999927</v>
      </c>
      <c r="G19" s="461">
        <v>6.5000351782630028E-2</v>
      </c>
    </row>
    <row r="20" spans="1:7" ht="15.65" customHeight="1" x14ac:dyDescent="0.35">
      <c r="A20" s="453"/>
      <c r="B20" s="458" t="s">
        <v>47</v>
      </c>
      <c r="C20" s="466">
        <v>366.64</v>
      </c>
      <c r="D20" s="459">
        <v>390.47</v>
      </c>
      <c r="E20" s="459">
        <v>23.830000000000041</v>
      </c>
      <c r="F20" s="460">
        <v>0</v>
      </c>
      <c r="G20" s="461">
        <v>6.4995636046258021E-2</v>
      </c>
    </row>
    <row r="21" spans="1:7" ht="15.65" customHeight="1" x14ac:dyDescent="0.35">
      <c r="B21" s="141"/>
      <c r="C21" s="19"/>
      <c r="D21" s="19"/>
      <c r="E21" s="463"/>
      <c r="F21" s="21"/>
    </row>
    <row r="22" spans="1:7" ht="15.65" customHeight="1" x14ac:dyDescent="0.35">
      <c r="A22" s="453" t="s">
        <v>56</v>
      </c>
      <c r="B22" s="458" t="s">
        <v>45</v>
      </c>
      <c r="C22" s="459">
        <v>305</v>
      </c>
      <c r="D22" s="459">
        <v>323.3</v>
      </c>
      <c r="E22" s="459">
        <v>18.300000000000011</v>
      </c>
      <c r="F22" s="460">
        <v>549.00000000000034</v>
      </c>
      <c r="G22" s="461">
        <v>6.0000000000000039E-2</v>
      </c>
    </row>
    <row r="23" spans="1:7" ht="15.65" customHeight="1" x14ac:dyDescent="0.35">
      <c r="A23" s="453" t="s">
        <v>57</v>
      </c>
      <c r="B23" s="462" t="s">
        <v>46</v>
      </c>
      <c r="C23" s="459">
        <v>4420</v>
      </c>
      <c r="D23" s="459">
        <v>4685.2</v>
      </c>
      <c r="E23" s="459">
        <v>265.19999999999982</v>
      </c>
      <c r="F23" s="460">
        <v>530.39999999999964</v>
      </c>
      <c r="G23" s="461">
        <v>5.9999999999999956E-2</v>
      </c>
    </row>
    <row r="24" spans="1:7" ht="15.65" customHeight="1" x14ac:dyDescent="0.35">
      <c r="A24" s="453"/>
      <c r="B24" s="458" t="s">
        <v>47</v>
      </c>
      <c r="C24" s="459">
        <v>305</v>
      </c>
      <c r="D24" s="459">
        <v>323.3</v>
      </c>
      <c r="E24" s="459">
        <v>18.300000000000011</v>
      </c>
      <c r="F24" s="460">
        <v>0</v>
      </c>
      <c r="G24" s="461">
        <v>6.0000000000000039E-2</v>
      </c>
    </row>
    <row r="25" spans="1:7" ht="15.65" customHeight="1" x14ac:dyDescent="0.35">
      <c r="B25" s="141"/>
      <c r="C25" s="22"/>
      <c r="D25" s="22"/>
      <c r="E25" s="463"/>
      <c r="F25" s="21"/>
    </row>
    <row r="26" spans="1:7" ht="15.65" customHeight="1" x14ac:dyDescent="0.35">
      <c r="A26" s="453" t="s">
        <v>58</v>
      </c>
      <c r="B26" s="458" t="s">
        <v>45</v>
      </c>
      <c r="C26" s="459">
        <v>277.39999999999998</v>
      </c>
      <c r="D26" s="459">
        <v>295.43</v>
      </c>
      <c r="E26" s="459">
        <v>18.03000000000003</v>
      </c>
      <c r="F26" s="460">
        <v>540.90000000000089</v>
      </c>
      <c r="G26" s="461">
        <v>6.4996395097332488E-2</v>
      </c>
    </row>
    <row r="27" spans="1:7" ht="15.65" customHeight="1" x14ac:dyDescent="0.35">
      <c r="A27" s="453"/>
      <c r="B27" s="462" t="s">
        <v>46</v>
      </c>
      <c r="C27" s="459">
        <v>4193.75</v>
      </c>
      <c r="D27" s="459">
        <v>4466.34</v>
      </c>
      <c r="E27" s="459">
        <v>272.59000000000015</v>
      </c>
      <c r="F27" s="460">
        <v>545.18000000000029</v>
      </c>
      <c r="G27" s="461">
        <v>6.4999105812220598E-2</v>
      </c>
    </row>
    <row r="28" spans="1:7" ht="15.65" customHeight="1" x14ac:dyDescent="0.35">
      <c r="A28" s="453"/>
      <c r="B28" s="458" t="s">
        <v>47</v>
      </c>
      <c r="C28" s="459">
        <v>277.39999999999998</v>
      </c>
      <c r="D28" s="459">
        <v>295.43</v>
      </c>
      <c r="E28" s="459">
        <v>18.03000000000003</v>
      </c>
      <c r="F28" s="467">
        <v>0</v>
      </c>
      <c r="G28" s="461">
        <v>6.4996395097332488E-2</v>
      </c>
    </row>
    <row r="29" spans="1:7" ht="15.65" customHeight="1" x14ac:dyDescent="0.35"/>
    <row r="30" spans="1:7" ht="15.65" customHeight="1" x14ac:dyDescent="0.35">
      <c r="A30" s="48" t="s">
        <v>59</v>
      </c>
    </row>
    <row r="31" spans="1:7" x14ac:dyDescent="0.35">
      <c r="A31" s="36" t="s">
        <v>38</v>
      </c>
    </row>
  </sheetData>
  <phoneticPr fontId="7" type="noConversion"/>
  <pageMargins left="0.43" right="0.4" top="1" bottom="1" header="0.5" footer="0.5"/>
  <pageSetup scale="80" orientation="portrait" r:id="rId1"/>
  <headerFooter alignWithMargins="0">
    <oddHeader>&amp;RAttachment 1B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4"/>
  <sheetViews>
    <sheetView zoomScaleNormal="100" zoomScaleSheetLayoutView="100" workbookViewId="0">
      <pane xSplit="1" ySplit="4" topLeftCell="B5" activePane="bottomRight" state="frozen"/>
      <selection pane="topRight" activeCell="A17" sqref="A17"/>
      <selection pane="bottomLeft" activeCell="A17" sqref="A17"/>
      <selection pane="bottomRight" activeCell="I22" sqref="A1:XFD1048576"/>
    </sheetView>
  </sheetViews>
  <sheetFormatPr defaultColWidth="9.08984375" defaultRowHeight="15.5" x14ac:dyDescent="0.35"/>
  <cols>
    <col min="1" max="1" width="47.54296875" style="1" bestFit="1" customWidth="1"/>
    <col min="2" max="4" width="9.08984375" style="1"/>
    <col min="5" max="5" width="11.90625" style="1" customWidth="1"/>
    <col min="6" max="6" width="9.08984375" style="1" customWidth="1"/>
    <col min="7" max="7" width="13.453125" style="1" customWidth="1"/>
    <col min="8" max="8" width="11.453125" style="1" bestFit="1" customWidth="1"/>
    <col min="9" max="16384" width="9.08984375" style="1"/>
  </cols>
  <sheetData>
    <row r="1" spans="1:7" x14ac:dyDescent="0.35">
      <c r="A1" s="47" t="s">
        <v>0</v>
      </c>
    </row>
    <row r="2" spans="1:7" ht="16" thickBot="1" x14ac:dyDescent="0.4">
      <c r="A2" s="50" t="s">
        <v>60</v>
      </c>
    </row>
    <row r="3" spans="1:7" ht="16" thickBot="1" x14ac:dyDescent="0.4">
      <c r="A3" s="229" t="s">
        <v>2</v>
      </c>
      <c r="B3" s="236" t="s">
        <v>61</v>
      </c>
      <c r="C3" s="783" t="s">
        <v>62</v>
      </c>
      <c r="D3" s="784"/>
      <c r="E3" s="785" t="s">
        <v>62</v>
      </c>
      <c r="F3" s="786"/>
      <c r="G3" s="784"/>
    </row>
    <row r="4" spans="1:7" ht="47" thickBot="1" x14ac:dyDescent="0.4">
      <c r="A4" s="5" t="s">
        <v>8</v>
      </c>
      <c r="B4" s="230" t="s">
        <v>63</v>
      </c>
      <c r="C4" s="231" t="s">
        <v>63</v>
      </c>
      <c r="D4" s="232" t="s">
        <v>64</v>
      </c>
      <c r="E4" s="233" t="s">
        <v>65</v>
      </c>
      <c r="F4" s="234" t="s">
        <v>66</v>
      </c>
      <c r="G4" s="235" t="s">
        <v>67</v>
      </c>
    </row>
    <row r="5" spans="1:7" x14ac:dyDescent="0.35">
      <c r="A5" s="49" t="s">
        <v>10</v>
      </c>
      <c r="B5" s="51">
        <v>211.55</v>
      </c>
      <c r="C5" s="51">
        <v>222.13</v>
      </c>
      <c r="D5" s="177">
        <v>5.0011817537225167E-2</v>
      </c>
      <c r="E5" s="51">
        <v>10.579999999999984</v>
      </c>
      <c r="F5" s="51">
        <v>191.74</v>
      </c>
      <c r="G5" s="51">
        <v>30.389999999999986</v>
      </c>
    </row>
    <row r="6" spans="1:7" x14ac:dyDescent="0.35">
      <c r="A6" s="468" t="s">
        <v>11</v>
      </c>
      <c r="B6" s="469">
        <v>202.52</v>
      </c>
      <c r="C6" s="51">
        <v>210.62</v>
      </c>
      <c r="D6" s="461">
        <v>3.9996049772861912E-2</v>
      </c>
      <c r="E6" s="469">
        <v>8.0999999999999943</v>
      </c>
      <c r="F6" s="469">
        <v>171.31</v>
      </c>
      <c r="G6" s="469">
        <v>39.31</v>
      </c>
    </row>
    <row r="7" spans="1:7" x14ac:dyDescent="0.35">
      <c r="A7" s="470" t="s">
        <v>12</v>
      </c>
      <c r="B7" s="469">
        <v>204.76</v>
      </c>
      <c r="C7" s="51">
        <v>213.97419999999997</v>
      </c>
      <c r="D7" s="461">
        <v>4.4999999999999887E-2</v>
      </c>
      <c r="E7" s="469">
        <v>9.2141999999999769</v>
      </c>
      <c r="F7" s="469">
        <v>198.28874999999999</v>
      </c>
      <c r="G7" s="469">
        <v>15.685449999999975</v>
      </c>
    </row>
    <row r="8" spans="1:7" x14ac:dyDescent="0.35">
      <c r="A8" s="470" t="s">
        <v>13</v>
      </c>
      <c r="B8" s="469">
        <v>210.79</v>
      </c>
      <c r="C8" s="51">
        <v>218.02</v>
      </c>
      <c r="D8" s="461">
        <v>3.4299539826367562E-2</v>
      </c>
      <c r="E8" s="469">
        <v>7.2300000000000182</v>
      </c>
      <c r="F8" s="469">
        <v>188.02160000000001</v>
      </c>
      <c r="G8" s="469">
        <v>29.998400000000004</v>
      </c>
    </row>
    <row r="9" spans="1:7" x14ac:dyDescent="0.35">
      <c r="A9" s="470" t="s">
        <v>14</v>
      </c>
      <c r="B9" s="469">
        <v>189.94</v>
      </c>
      <c r="C9" s="51">
        <v>207.98</v>
      </c>
      <c r="D9" s="461">
        <v>9.4977361271980587E-2</v>
      </c>
      <c r="E9" s="469">
        <v>18.039999999999992</v>
      </c>
      <c r="F9" s="469">
        <v>190.7</v>
      </c>
      <c r="G9" s="469">
        <v>17.28</v>
      </c>
    </row>
    <row r="10" spans="1:7" x14ac:dyDescent="0.35">
      <c r="A10" s="471" t="s">
        <v>15</v>
      </c>
      <c r="B10" s="469">
        <v>200.71</v>
      </c>
      <c r="C10" s="51">
        <v>208.74</v>
      </c>
      <c r="D10" s="461">
        <v>4.0007971700463357E-2</v>
      </c>
      <c r="E10" s="469">
        <v>8.0300000000000011</v>
      </c>
      <c r="F10" s="469">
        <v>199.65</v>
      </c>
      <c r="G10" s="469">
        <v>9.0900000000000034</v>
      </c>
    </row>
    <row r="11" spans="1:7" x14ac:dyDescent="0.35">
      <c r="A11" s="471" t="s">
        <v>16</v>
      </c>
      <c r="B11" s="469">
        <v>200.59</v>
      </c>
      <c r="C11" s="51">
        <v>207.81</v>
      </c>
      <c r="D11" s="461">
        <v>3.5993818236203193E-2</v>
      </c>
      <c r="E11" s="469">
        <v>7.2199999999999989</v>
      </c>
      <c r="F11" s="469">
        <v>187.81</v>
      </c>
      <c r="G11" s="469">
        <v>20</v>
      </c>
    </row>
    <row r="12" spans="1:7" x14ac:dyDescent="0.35">
      <c r="A12" s="471" t="s">
        <v>17</v>
      </c>
      <c r="B12" s="469">
        <v>195.3</v>
      </c>
      <c r="C12" s="51">
        <v>205.07</v>
      </c>
      <c r="D12" s="461">
        <v>5.0025601638504766E-2</v>
      </c>
      <c r="E12" s="469">
        <v>9.7699999999999818</v>
      </c>
      <c r="F12" s="469">
        <v>186.96</v>
      </c>
      <c r="G12" s="469">
        <v>18.109999999999985</v>
      </c>
    </row>
    <row r="13" spans="1:7" x14ac:dyDescent="0.35">
      <c r="A13" s="471" t="s">
        <v>18</v>
      </c>
      <c r="B13" s="469">
        <v>184.76</v>
      </c>
      <c r="C13" s="51">
        <v>199.54079999999999</v>
      </c>
      <c r="D13" s="461">
        <v>0.08</v>
      </c>
      <c r="E13" s="469">
        <v>14.780799999999999</v>
      </c>
      <c r="F13" s="469">
        <v>195.11280000000002</v>
      </c>
      <c r="G13" s="469">
        <v>4.4279999999999688</v>
      </c>
    </row>
    <row r="14" spans="1:7" x14ac:dyDescent="0.35">
      <c r="A14" s="471" t="s">
        <v>19</v>
      </c>
      <c r="B14" s="469">
        <v>183.33</v>
      </c>
      <c r="C14" s="51">
        <v>190.82000000000002</v>
      </c>
      <c r="D14" s="461">
        <v>4.0855288277968735E-2</v>
      </c>
      <c r="E14" s="469">
        <v>7.4900000000000091</v>
      </c>
      <c r="F14" s="469">
        <v>174.01460174999997</v>
      </c>
      <c r="G14" s="469">
        <v>16.805398250000053</v>
      </c>
    </row>
    <row r="15" spans="1:7" x14ac:dyDescent="0.35">
      <c r="A15" s="471" t="s">
        <v>20</v>
      </c>
      <c r="B15" s="469">
        <v>179.95</v>
      </c>
      <c r="C15" s="51">
        <v>186.95</v>
      </c>
      <c r="D15" s="461">
        <v>3.8899694359544323E-2</v>
      </c>
      <c r="E15" s="469">
        <v>7</v>
      </c>
      <c r="F15" s="469">
        <v>182.45</v>
      </c>
      <c r="G15" s="469">
        <v>4.5</v>
      </c>
    </row>
    <row r="16" spans="1:7" x14ac:dyDescent="0.35">
      <c r="A16" s="471" t="s">
        <v>68</v>
      </c>
      <c r="B16" s="469">
        <v>205.01</v>
      </c>
      <c r="C16" s="469">
        <v>215.26050000000001</v>
      </c>
      <c r="D16" s="461">
        <v>5.0000000000000086E-2</v>
      </c>
      <c r="E16" s="469">
        <v>10.250500000000017</v>
      </c>
      <c r="F16" s="469">
        <v>188.0865</v>
      </c>
      <c r="G16" s="469">
        <v>27.174000000000007</v>
      </c>
    </row>
    <row r="17" spans="1:7" x14ac:dyDescent="0.35">
      <c r="A17" s="472" t="s">
        <v>69</v>
      </c>
      <c r="B17" s="469">
        <v>205.01</v>
      </c>
      <c r="C17" s="469">
        <v>215.26050000000001</v>
      </c>
      <c r="D17" s="461">
        <v>5.0000000000000086E-2</v>
      </c>
      <c r="E17" s="469">
        <v>10.250500000000017</v>
      </c>
      <c r="F17" s="469">
        <v>188.0865</v>
      </c>
      <c r="G17" s="469">
        <v>27.174000000000007</v>
      </c>
    </row>
    <row r="18" spans="1:7" x14ac:dyDescent="0.35">
      <c r="A18" s="471" t="s">
        <v>22</v>
      </c>
      <c r="B18" s="469">
        <v>214.18</v>
      </c>
      <c r="C18" s="51">
        <v>222.69</v>
      </c>
      <c r="D18" s="461">
        <v>3.9732934914557802E-2</v>
      </c>
      <c r="E18" s="469">
        <v>8.5099999999999909</v>
      </c>
      <c r="F18" s="469">
        <v>197.69</v>
      </c>
      <c r="G18" s="469">
        <v>25</v>
      </c>
    </row>
    <row r="19" spans="1:7" x14ac:dyDescent="0.35">
      <c r="A19" s="471" t="s">
        <v>23</v>
      </c>
      <c r="B19" s="469">
        <v>198.95</v>
      </c>
      <c r="C19" s="51">
        <v>206.15</v>
      </c>
      <c r="D19" s="461">
        <v>3.6189997486805819E-2</v>
      </c>
      <c r="E19" s="469">
        <v>7.2000000000000171</v>
      </c>
      <c r="F19" s="469">
        <v>188</v>
      </c>
      <c r="G19" s="469">
        <v>18.150000000000006</v>
      </c>
    </row>
    <row r="20" spans="1:7" x14ac:dyDescent="0.35">
      <c r="A20" s="471" t="s">
        <v>24</v>
      </c>
      <c r="B20" s="469">
        <v>207.44</v>
      </c>
      <c r="C20" s="51">
        <v>215.24</v>
      </c>
      <c r="D20" s="461">
        <v>3.7601234091785632E-2</v>
      </c>
      <c r="E20" s="469">
        <v>7.8000000000000114</v>
      </c>
      <c r="F20" s="469">
        <v>202.74</v>
      </c>
      <c r="G20" s="469">
        <v>12.5</v>
      </c>
    </row>
    <row r="21" spans="1:7" x14ac:dyDescent="0.35">
      <c r="A21" s="471" t="s">
        <v>25</v>
      </c>
      <c r="B21" s="469">
        <v>193.23</v>
      </c>
      <c r="C21" s="51">
        <v>200.36</v>
      </c>
      <c r="D21" s="461">
        <v>3.6899032241370512E-2</v>
      </c>
      <c r="E21" s="469">
        <v>7.1300000000000239</v>
      </c>
      <c r="F21" s="469">
        <v>185.36</v>
      </c>
      <c r="G21" s="469">
        <v>15</v>
      </c>
    </row>
    <row r="22" spans="1:7" x14ac:dyDescent="0.35">
      <c r="A22" s="471" t="s">
        <v>26</v>
      </c>
      <c r="B22" s="469">
        <v>200.46</v>
      </c>
      <c r="C22" s="51">
        <v>207.96</v>
      </c>
      <c r="D22" s="461">
        <v>3.7413947919784495E-2</v>
      </c>
      <c r="E22" s="469">
        <v>7.5</v>
      </c>
      <c r="F22" s="469">
        <v>195.08</v>
      </c>
      <c r="G22" s="469">
        <v>12.879999999999995</v>
      </c>
    </row>
    <row r="23" spans="1:7" x14ac:dyDescent="0.35">
      <c r="A23" s="471" t="s">
        <v>27</v>
      </c>
      <c r="B23" s="469">
        <v>211.55</v>
      </c>
      <c r="C23" s="469">
        <v>222.12750000000003</v>
      </c>
      <c r="D23" s="461">
        <v>5.0000000000000065E-2</v>
      </c>
      <c r="E23" s="469">
        <v>10.577500000000015</v>
      </c>
      <c r="F23" s="469">
        <v>196.90650000000002</v>
      </c>
      <c r="G23" s="469">
        <v>25.221000000000004</v>
      </c>
    </row>
    <row r="24" spans="1:7" x14ac:dyDescent="0.35">
      <c r="A24" s="471" t="s">
        <v>28</v>
      </c>
      <c r="B24" s="469">
        <v>211.55</v>
      </c>
      <c r="C24" s="469">
        <v>221</v>
      </c>
      <c r="D24" s="461">
        <v>4.4670290711415685E-2</v>
      </c>
      <c r="E24" s="469">
        <v>9.4499999999999886</v>
      </c>
      <c r="F24" s="469">
        <v>205.39</v>
      </c>
      <c r="G24" s="469">
        <v>15.610000000000014</v>
      </c>
    </row>
    <row r="25" spans="1:7" x14ac:dyDescent="0.35">
      <c r="A25" s="471" t="s">
        <v>29</v>
      </c>
      <c r="B25" s="469">
        <v>178.59</v>
      </c>
      <c r="C25" s="469">
        <v>186.63</v>
      </c>
      <c r="D25" s="461">
        <v>4.5019317990928898E-2</v>
      </c>
      <c r="E25" s="469">
        <v>8.039999999999992</v>
      </c>
      <c r="F25" s="469">
        <v>181.92</v>
      </c>
      <c r="G25" s="469">
        <v>4.710000000000008</v>
      </c>
    </row>
    <row r="26" spans="1:7" x14ac:dyDescent="0.35">
      <c r="A26" s="470" t="s">
        <v>30</v>
      </c>
      <c r="B26" s="469">
        <v>201.27</v>
      </c>
      <c r="C26" s="469">
        <v>208.5668</v>
      </c>
      <c r="D26" s="461">
        <v>3.6253788443384456E-2</v>
      </c>
      <c r="E26" s="469">
        <v>7.2967999999999904</v>
      </c>
      <c r="F26" s="469">
        <v>189.71680000000001</v>
      </c>
      <c r="G26" s="469">
        <v>18.849999999999994</v>
      </c>
    </row>
    <row r="27" spans="1:7" x14ac:dyDescent="0.35">
      <c r="A27" s="471" t="s">
        <v>31</v>
      </c>
      <c r="B27" s="469">
        <v>216.17</v>
      </c>
      <c r="C27" s="469">
        <v>225.48</v>
      </c>
      <c r="D27" s="461">
        <v>4.3067955775547034E-2</v>
      </c>
      <c r="E27" s="469">
        <v>9.3100000000000023</v>
      </c>
      <c r="F27" s="469">
        <v>195.48</v>
      </c>
      <c r="G27" s="469">
        <v>30</v>
      </c>
    </row>
    <row r="28" spans="1:7" x14ac:dyDescent="0.35">
      <c r="A28" s="471" t="s">
        <v>32</v>
      </c>
      <c r="B28" s="469">
        <v>215.49</v>
      </c>
      <c r="C28" s="469">
        <v>222.91</v>
      </c>
      <c r="D28" s="461">
        <v>3.443315235045704E-2</v>
      </c>
      <c r="E28" s="469">
        <v>7.4199999999999875</v>
      </c>
      <c r="F28" s="469">
        <v>192.91</v>
      </c>
      <c r="G28" s="469">
        <v>30</v>
      </c>
    </row>
    <row r="29" spans="1:7" x14ac:dyDescent="0.35">
      <c r="A29" s="470" t="s">
        <v>33</v>
      </c>
      <c r="B29" s="469">
        <v>204.2</v>
      </c>
      <c r="C29" s="469">
        <v>212.36799999999999</v>
      </c>
      <c r="D29" s="461">
        <v>4.0000000000000036E-2</v>
      </c>
      <c r="E29" s="469">
        <v>8.1680000000000064</v>
      </c>
      <c r="F29" s="469">
        <v>190.18480000000002</v>
      </c>
      <c r="G29" s="469">
        <v>22.183199999999971</v>
      </c>
    </row>
    <row r="30" spans="1:7" x14ac:dyDescent="0.35">
      <c r="A30" s="471" t="s">
        <v>34</v>
      </c>
      <c r="B30" s="469">
        <v>189.71</v>
      </c>
      <c r="C30" s="469">
        <v>196.9</v>
      </c>
      <c r="D30" s="461">
        <v>3.7899952559169246E-2</v>
      </c>
      <c r="E30" s="469">
        <v>7.1899999999999977</v>
      </c>
      <c r="F30" s="469">
        <v>186.9</v>
      </c>
      <c r="G30" s="469">
        <v>10</v>
      </c>
    </row>
    <row r="31" spans="1:7" x14ac:dyDescent="0.35">
      <c r="A31" s="470" t="s">
        <v>35</v>
      </c>
      <c r="B31" s="469">
        <v>211.49</v>
      </c>
      <c r="C31" s="469">
        <v>222.06</v>
      </c>
      <c r="D31" s="461">
        <v>4.9978722398222104E-2</v>
      </c>
      <c r="E31" s="469">
        <v>10.569999999999993</v>
      </c>
      <c r="F31" s="469">
        <v>192.34</v>
      </c>
      <c r="G31" s="469">
        <v>29.72</v>
      </c>
    </row>
    <row r="32" spans="1:7" customFormat="1" ht="13" thickBot="1" x14ac:dyDescent="0.3"/>
    <row r="33" spans="1:7" ht="16" thickBot="1" x14ac:dyDescent="0.4">
      <c r="A33" s="10" t="s">
        <v>36</v>
      </c>
      <c r="B33" s="787"/>
      <c r="C33" s="787"/>
      <c r="D33" s="787"/>
      <c r="E33" s="787"/>
      <c r="F33" s="787"/>
      <c r="G33" s="787"/>
    </row>
    <row r="34" spans="1:7" x14ac:dyDescent="0.35">
      <c r="A34" s="228" t="s">
        <v>58</v>
      </c>
      <c r="B34" s="469">
        <v>281.89999999999998</v>
      </c>
      <c r="C34" s="469">
        <v>299.93</v>
      </c>
      <c r="D34" s="461">
        <v>6.3958850656261196E-2</v>
      </c>
      <c r="E34" s="469">
        <v>18.03000000000003</v>
      </c>
      <c r="F34" s="469">
        <v>295.43</v>
      </c>
      <c r="G34" s="469">
        <v>4.5</v>
      </c>
    </row>
  </sheetData>
  <mergeCells count="3">
    <mergeCell ref="C3:D3"/>
    <mergeCell ref="E3:G3"/>
    <mergeCell ref="B33:G33"/>
  </mergeCells>
  <pageMargins left="0.7" right="0.7" top="0.75" bottom="0.75" header="0.3" footer="0.3"/>
  <pageSetup scale="83" fitToHeight="0" orientation="portrait" r:id="rId1"/>
  <headerFooter>
    <oddHeader xml:space="preserve">&amp;RAttachment 1C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25F96-6DFB-4205-864E-8083BC4946B2}">
  <sheetPr>
    <tabColor theme="7"/>
    <pageSetUpPr fitToPage="1"/>
  </sheetPr>
  <dimension ref="A1:P583"/>
  <sheetViews>
    <sheetView zoomScaleNormal="100" zoomScaleSheetLayoutView="100" workbookViewId="0">
      <pane xSplit="1" ySplit="3" topLeftCell="B188" activePane="bottomRight" state="frozen"/>
      <selection pane="topRight" activeCell="A17" sqref="A17"/>
      <selection pane="bottomLeft" activeCell="A17" sqref="A17"/>
      <selection pane="bottomRight" activeCell="A208" sqref="A1:G446"/>
    </sheetView>
  </sheetViews>
  <sheetFormatPr defaultColWidth="9.08984375" defaultRowHeight="15.5" x14ac:dyDescent="0.35"/>
  <cols>
    <col min="1" max="1" width="60.453125" style="98" bestFit="1" customWidth="1"/>
    <col min="2" max="3" width="12.54296875" style="138" customWidth="1"/>
    <col min="4" max="4" width="11.08984375" style="138" bestFit="1" customWidth="1"/>
    <col min="5" max="5" width="10.90625" style="138" customWidth="1"/>
    <col min="6" max="6" width="12.54296875" style="270" customWidth="1"/>
    <col min="7" max="7" width="12.54296875" style="138" customWidth="1"/>
    <col min="8" max="9" width="9.08984375" style="27" customWidth="1"/>
    <col min="10" max="16384" width="9.08984375" style="27"/>
  </cols>
  <sheetData>
    <row r="1" spans="1:7" ht="16" thickBot="1" x14ac:dyDescent="0.4">
      <c r="A1" s="132" t="s">
        <v>0</v>
      </c>
      <c r="B1" s="269"/>
      <c r="C1" s="269"/>
      <c r="D1" s="269"/>
      <c r="E1" s="269"/>
    </row>
    <row r="2" spans="1:7" ht="16" thickBot="1" x14ac:dyDescent="0.4">
      <c r="A2" s="131" t="s">
        <v>70</v>
      </c>
      <c r="B2" s="271" t="s">
        <v>61</v>
      </c>
      <c r="C2" s="788" t="s">
        <v>62</v>
      </c>
      <c r="D2" s="789"/>
      <c r="E2" s="788" t="s">
        <v>62</v>
      </c>
      <c r="F2" s="790"/>
      <c r="G2" s="789"/>
    </row>
    <row r="3" spans="1:7" ht="51" customHeight="1" thickBot="1" x14ac:dyDescent="0.4">
      <c r="A3" s="129" t="s">
        <v>71</v>
      </c>
      <c r="B3" s="272" t="s">
        <v>72</v>
      </c>
      <c r="C3" s="273" t="s">
        <v>72</v>
      </c>
      <c r="D3" s="274" t="s">
        <v>64</v>
      </c>
      <c r="E3" s="273" t="s">
        <v>73</v>
      </c>
      <c r="F3" s="275" t="s">
        <v>66</v>
      </c>
      <c r="G3" s="276" t="s">
        <v>74</v>
      </c>
    </row>
    <row r="4" spans="1:7" ht="16" thickBot="1" x14ac:dyDescent="0.4">
      <c r="A4" s="104" t="s">
        <v>10</v>
      </c>
      <c r="B4" s="277"/>
      <c r="C4" s="277"/>
      <c r="D4" s="278"/>
      <c r="E4" s="277"/>
      <c r="F4" s="279"/>
      <c r="G4" s="280"/>
    </row>
    <row r="5" spans="1:7" x14ac:dyDescent="0.35">
      <c r="A5" s="124" t="s">
        <v>75</v>
      </c>
      <c r="B5" s="281">
        <v>244.17</v>
      </c>
      <c r="C5" s="282">
        <v>258.83696649999996</v>
      </c>
      <c r="D5" s="283">
        <v>6.0068667321947711E-2</v>
      </c>
      <c r="E5" s="284">
        <v>14.666966499999972</v>
      </c>
      <c r="F5" s="251">
        <v>191.74</v>
      </c>
      <c r="G5" s="285">
        <v>67.096966499999951</v>
      </c>
    </row>
    <row r="6" spans="1:7" x14ac:dyDescent="0.35">
      <c r="A6" s="473" t="s">
        <v>76</v>
      </c>
      <c r="B6" s="434">
        <v>212.89</v>
      </c>
      <c r="C6" s="282">
        <v>225.65264799999997</v>
      </c>
      <c r="D6" s="59">
        <v>5.9949495044389053E-2</v>
      </c>
      <c r="E6" s="286">
        <v>12.762647999999984</v>
      </c>
      <c r="F6" s="436">
        <v>191.74</v>
      </c>
      <c r="G6" s="437">
        <v>33.912647999999962</v>
      </c>
    </row>
    <row r="7" spans="1:7" x14ac:dyDescent="0.35">
      <c r="A7" s="473" t="s">
        <v>77</v>
      </c>
      <c r="B7" s="434">
        <v>212.89</v>
      </c>
      <c r="C7" s="282">
        <v>225.65264799999997</v>
      </c>
      <c r="D7" s="59">
        <v>5.9949495044389053E-2</v>
      </c>
      <c r="E7" s="286">
        <v>12.762647999999984</v>
      </c>
      <c r="F7" s="436">
        <v>191.74</v>
      </c>
      <c r="G7" s="437">
        <v>33.912647999999962</v>
      </c>
    </row>
    <row r="8" spans="1:7" ht="16" thickBot="1" x14ac:dyDescent="0.4">
      <c r="A8" s="123" t="s">
        <v>78</v>
      </c>
      <c r="B8" s="434">
        <v>212.89</v>
      </c>
      <c r="C8" s="282">
        <v>225.65264799999997</v>
      </c>
      <c r="D8" s="287">
        <v>5.9949495044389053E-2</v>
      </c>
      <c r="E8" s="286">
        <v>12.762647999999984</v>
      </c>
      <c r="F8" s="436">
        <v>191.74</v>
      </c>
      <c r="G8" s="437">
        <v>33.912647999999962</v>
      </c>
    </row>
    <row r="9" spans="1:7" ht="16" thickBot="1" x14ac:dyDescent="0.4">
      <c r="A9" s="104" t="s">
        <v>11</v>
      </c>
      <c r="B9" s="288"/>
      <c r="C9" s="289"/>
      <c r="D9" s="290"/>
      <c r="E9" s="291"/>
      <c r="F9" s="292"/>
      <c r="G9" s="293"/>
    </row>
    <row r="10" spans="1:7" ht="16" thickBot="1" x14ac:dyDescent="0.4">
      <c r="A10" s="433" t="s">
        <v>79</v>
      </c>
      <c r="B10" s="434">
        <v>211.85</v>
      </c>
      <c r="C10" s="435">
        <v>220.32400000000001</v>
      </c>
      <c r="D10" s="283">
        <v>4.0000000000000084E-2</v>
      </c>
      <c r="E10" s="286">
        <v>8.474000000000018</v>
      </c>
      <c r="F10" s="436">
        <v>171.31</v>
      </c>
      <c r="G10" s="437">
        <v>49.01400000000001</v>
      </c>
    </row>
    <row r="11" spans="1:7" ht="16" thickBot="1" x14ac:dyDescent="0.4">
      <c r="A11" s="104" t="s">
        <v>12</v>
      </c>
      <c r="B11" s="288"/>
      <c r="C11" s="289"/>
      <c r="D11" s="290"/>
      <c r="E11" s="291"/>
      <c r="F11" s="292"/>
      <c r="G11" s="293"/>
    </row>
    <row r="12" spans="1:7" x14ac:dyDescent="0.35">
      <c r="A12" s="433" t="s">
        <v>80</v>
      </c>
      <c r="B12" s="434">
        <v>269.75</v>
      </c>
      <c r="C12" s="435">
        <v>278.28874999999999</v>
      </c>
      <c r="D12" s="294">
        <v>3.1654309545875788E-2</v>
      </c>
      <c r="E12" s="286">
        <v>8.5387499999999932</v>
      </c>
      <c r="F12" s="436">
        <v>198.28874999999999</v>
      </c>
      <c r="G12" s="437">
        <v>80</v>
      </c>
    </row>
    <row r="13" spans="1:7" x14ac:dyDescent="0.35">
      <c r="A13" s="433" t="s">
        <v>81</v>
      </c>
      <c r="B13" s="434">
        <v>302.89999999999998</v>
      </c>
      <c r="C13" s="435">
        <v>316.53049999999996</v>
      </c>
      <c r="D13" s="294">
        <v>4.499999999999995E-2</v>
      </c>
      <c r="E13" s="286">
        <v>13.630499999999984</v>
      </c>
      <c r="F13" s="436">
        <v>198.28874999999999</v>
      </c>
      <c r="G13" s="437">
        <v>118.24174999999997</v>
      </c>
    </row>
    <row r="14" spans="1:7" x14ac:dyDescent="0.35">
      <c r="A14" s="433" t="s">
        <v>82</v>
      </c>
      <c r="B14" s="434">
        <v>213.39</v>
      </c>
      <c r="C14" s="435">
        <v>222.99254999999997</v>
      </c>
      <c r="D14" s="59">
        <v>4.4999999999999908E-2</v>
      </c>
      <c r="E14" s="286">
        <v>9.6025499999999795</v>
      </c>
      <c r="F14" s="436">
        <v>198.28874999999999</v>
      </c>
      <c r="G14" s="437">
        <v>24.703799999999973</v>
      </c>
    </row>
    <row r="15" spans="1:7" x14ac:dyDescent="0.35">
      <c r="A15" s="433" t="s">
        <v>83</v>
      </c>
      <c r="B15" s="434">
        <v>221.88</v>
      </c>
      <c r="C15" s="435">
        <v>231.8646</v>
      </c>
      <c r="D15" s="59">
        <v>4.5000000000000005E-2</v>
      </c>
      <c r="E15" s="286">
        <v>9.9846000000000004</v>
      </c>
      <c r="F15" s="436">
        <v>198.28874999999999</v>
      </c>
      <c r="G15" s="437">
        <v>33.575850000000003</v>
      </c>
    </row>
    <row r="16" spans="1:7" x14ac:dyDescent="0.35">
      <c r="A16" s="433" t="s">
        <v>84</v>
      </c>
      <c r="B16" s="434">
        <v>237.03</v>
      </c>
      <c r="C16" s="435">
        <v>247.69635</v>
      </c>
      <c r="D16" s="59">
        <v>4.4999999999999978E-2</v>
      </c>
      <c r="E16" s="286">
        <v>10.666349999999994</v>
      </c>
      <c r="F16" s="436">
        <v>198.28874999999999</v>
      </c>
      <c r="G16" s="437">
        <v>49.407600000000002</v>
      </c>
    </row>
    <row r="17" spans="1:7" ht="16" thickBot="1" x14ac:dyDescent="0.4">
      <c r="A17" s="433" t="s">
        <v>85</v>
      </c>
      <c r="B17" s="434">
        <v>213.39</v>
      </c>
      <c r="C17" s="435">
        <v>222.99254999999997</v>
      </c>
      <c r="D17" s="287">
        <v>4.4999999999999908E-2</v>
      </c>
      <c r="E17" s="286">
        <v>9.6025499999999795</v>
      </c>
      <c r="F17" s="436">
        <v>198.28874999999999</v>
      </c>
      <c r="G17" s="437">
        <v>24.703799999999973</v>
      </c>
    </row>
    <row r="18" spans="1:7" ht="16" thickBot="1" x14ac:dyDescent="0.4">
      <c r="A18" s="104" t="s">
        <v>44</v>
      </c>
      <c r="B18" s="288"/>
      <c r="C18" s="289"/>
      <c r="D18" s="290"/>
      <c r="E18" s="291"/>
      <c r="F18" s="292"/>
      <c r="G18" s="293"/>
    </row>
    <row r="19" spans="1:7" x14ac:dyDescent="0.35">
      <c r="A19" s="433" t="s">
        <v>86</v>
      </c>
      <c r="B19" s="434">
        <v>211.45</v>
      </c>
      <c r="C19" s="435">
        <v>231.82999999999998</v>
      </c>
      <c r="D19" s="283">
        <v>9.6382123433435787E-2</v>
      </c>
      <c r="E19" s="286">
        <v>20.379999999999995</v>
      </c>
      <c r="F19" s="436">
        <v>333.93</v>
      </c>
      <c r="G19" s="474">
        <v>-102.10000000000002</v>
      </c>
    </row>
    <row r="20" spans="1:7" x14ac:dyDescent="0.35">
      <c r="A20" s="433" t="s">
        <v>87</v>
      </c>
      <c r="B20" s="434">
        <v>348.55</v>
      </c>
      <c r="C20" s="435">
        <v>368.93</v>
      </c>
      <c r="D20" s="59">
        <v>5.8470807631616682E-2</v>
      </c>
      <c r="E20" s="286">
        <v>20.379999999999995</v>
      </c>
      <c r="F20" s="436">
        <v>333.93</v>
      </c>
      <c r="G20" s="437">
        <v>35</v>
      </c>
    </row>
    <row r="21" spans="1:7" x14ac:dyDescent="0.35">
      <c r="A21" s="433" t="s">
        <v>88</v>
      </c>
      <c r="B21" s="434">
        <v>329.05</v>
      </c>
      <c r="C21" s="435">
        <v>350.18</v>
      </c>
      <c r="D21" s="59">
        <v>6.4215164868560992E-2</v>
      </c>
      <c r="E21" s="286">
        <v>21.129999999999995</v>
      </c>
      <c r="F21" s="436">
        <v>333.93</v>
      </c>
      <c r="G21" s="437">
        <v>16.25</v>
      </c>
    </row>
    <row r="22" spans="1:7" x14ac:dyDescent="0.35">
      <c r="A22" s="475" t="s">
        <v>89</v>
      </c>
      <c r="B22" s="434">
        <v>328.55</v>
      </c>
      <c r="C22" s="435">
        <v>349.68</v>
      </c>
      <c r="D22" s="59">
        <v>6.4312889971085058E-2</v>
      </c>
      <c r="E22" s="286">
        <v>21.129999999999995</v>
      </c>
      <c r="F22" s="436">
        <v>333.93</v>
      </c>
      <c r="G22" s="437">
        <v>15.75</v>
      </c>
    </row>
    <row r="23" spans="1:7" x14ac:dyDescent="0.35">
      <c r="A23" s="433" t="s">
        <v>90</v>
      </c>
      <c r="B23" s="434">
        <v>334.25</v>
      </c>
      <c r="C23" s="435">
        <v>368.93</v>
      </c>
      <c r="D23" s="59">
        <v>0.10375467464472703</v>
      </c>
      <c r="E23" s="286">
        <v>34.680000000000007</v>
      </c>
      <c r="F23" s="436">
        <v>333.93</v>
      </c>
      <c r="G23" s="437">
        <v>35</v>
      </c>
    </row>
    <row r="24" spans="1:7" x14ac:dyDescent="0.35">
      <c r="A24" s="433" t="s">
        <v>91</v>
      </c>
      <c r="B24" s="434">
        <v>338.55</v>
      </c>
      <c r="C24" s="435">
        <v>360.18</v>
      </c>
      <c r="D24" s="59">
        <v>6.3890119627824524E-2</v>
      </c>
      <c r="E24" s="286">
        <v>21.629999999999995</v>
      </c>
      <c r="F24" s="436">
        <v>333.93</v>
      </c>
      <c r="G24" s="437">
        <v>26.25</v>
      </c>
    </row>
    <row r="25" spans="1:7" x14ac:dyDescent="0.35">
      <c r="A25" s="433" t="s">
        <v>92</v>
      </c>
      <c r="B25" s="434">
        <v>349.75</v>
      </c>
      <c r="C25" s="435">
        <v>371.93</v>
      </c>
      <c r="D25" s="59">
        <v>6.3416726233023607E-2</v>
      </c>
      <c r="E25" s="286">
        <v>22.180000000000007</v>
      </c>
      <c r="F25" s="436">
        <v>333.93</v>
      </c>
      <c r="G25" s="437">
        <v>38</v>
      </c>
    </row>
    <row r="26" spans="1:7" x14ac:dyDescent="0.35">
      <c r="A26" s="433" t="s">
        <v>93</v>
      </c>
      <c r="B26" s="434">
        <v>349.75</v>
      </c>
      <c r="C26" s="435">
        <v>371.93</v>
      </c>
      <c r="D26" s="59">
        <v>6.3416726233023607E-2</v>
      </c>
      <c r="E26" s="286">
        <v>22.180000000000007</v>
      </c>
      <c r="F26" s="436">
        <v>333.93</v>
      </c>
      <c r="G26" s="437">
        <v>38</v>
      </c>
    </row>
    <row r="27" spans="1:7" x14ac:dyDescent="0.35">
      <c r="A27" s="433" t="s">
        <v>94</v>
      </c>
      <c r="B27" s="434">
        <v>328</v>
      </c>
      <c r="C27" s="435">
        <v>391</v>
      </c>
      <c r="D27" s="59">
        <v>0.19207317073170732</v>
      </c>
      <c r="E27" s="286">
        <v>63</v>
      </c>
      <c r="F27" s="436">
        <v>333.93</v>
      </c>
      <c r="G27" s="474">
        <v>57.069999999999993</v>
      </c>
    </row>
    <row r="28" spans="1:7" x14ac:dyDescent="0.35">
      <c r="A28" s="433" t="s">
        <v>95</v>
      </c>
      <c r="B28" s="434">
        <v>329.05</v>
      </c>
      <c r="C28" s="435">
        <v>368.93</v>
      </c>
      <c r="D28" s="59">
        <v>0.12119738641543837</v>
      </c>
      <c r="E28" s="286">
        <v>39.879999999999995</v>
      </c>
      <c r="F28" s="436">
        <v>333.93</v>
      </c>
      <c r="G28" s="437">
        <v>35</v>
      </c>
    </row>
    <row r="29" spans="1:7" hidden="1" x14ac:dyDescent="0.35">
      <c r="A29" s="476" t="s">
        <v>96</v>
      </c>
      <c r="B29" s="477">
        <v>348.55</v>
      </c>
      <c r="C29" s="478">
        <v>333.93</v>
      </c>
      <c r="D29" s="718">
        <v>-4.1945201549275585E-2</v>
      </c>
      <c r="E29" s="378">
        <v>-14.620000000000005</v>
      </c>
      <c r="F29" s="479">
        <v>333.93</v>
      </c>
      <c r="G29" s="480">
        <v>0</v>
      </c>
    </row>
    <row r="30" spans="1:7" customFormat="1" x14ac:dyDescent="0.35">
      <c r="A30" s="433" t="s">
        <v>97</v>
      </c>
      <c r="B30" s="764"/>
      <c r="C30" s="765">
        <v>368.93</v>
      </c>
      <c r="D30" s="766" t="s">
        <v>922</v>
      </c>
      <c r="E30" s="370"/>
      <c r="F30" s="436">
        <v>333.93</v>
      </c>
      <c r="G30" s="474">
        <v>35</v>
      </c>
    </row>
    <row r="31" spans="1:7" customFormat="1" x14ac:dyDescent="0.35">
      <c r="A31" s="433" t="s">
        <v>98</v>
      </c>
      <c r="B31" s="764"/>
      <c r="C31" s="765">
        <v>338.93</v>
      </c>
      <c r="D31" s="766" t="s">
        <v>922</v>
      </c>
      <c r="E31" s="370"/>
      <c r="F31" s="436">
        <v>333.93</v>
      </c>
      <c r="G31" s="474">
        <v>5</v>
      </c>
    </row>
    <row r="32" spans="1:7" customFormat="1" x14ac:dyDescent="0.35">
      <c r="A32" s="433" t="s">
        <v>99</v>
      </c>
      <c r="B32" s="764"/>
      <c r="C32" s="765">
        <v>343.93</v>
      </c>
      <c r="D32" s="766" t="s">
        <v>922</v>
      </c>
      <c r="E32" s="370"/>
      <c r="F32" s="436">
        <v>333.93</v>
      </c>
      <c r="G32" s="474">
        <v>10</v>
      </c>
    </row>
    <row r="33" spans="1:7" customFormat="1" x14ac:dyDescent="0.35">
      <c r="A33" s="433" t="s">
        <v>100</v>
      </c>
      <c r="B33" s="764"/>
      <c r="C33" s="765">
        <v>348.93</v>
      </c>
      <c r="D33" s="766" t="s">
        <v>922</v>
      </c>
      <c r="E33" s="370"/>
      <c r="F33" s="436">
        <v>333.93</v>
      </c>
      <c r="G33" s="474">
        <v>15</v>
      </c>
    </row>
    <row r="34" spans="1:7" customFormat="1" ht="16" thickBot="1" x14ac:dyDescent="0.4">
      <c r="A34" s="433" t="s">
        <v>101</v>
      </c>
      <c r="B34" s="767"/>
      <c r="C34" s="765">
        <v>348.93</v>
      </c>
      <c r="D34" s="768" t="s">
        <v>922</v>
      </c>
      <c r="E34" s="370"/>
      <c r="F34" s="436">
        <v>333.93</v>
      </c>
      <c r="G34" s="474">
        <v>15</v>
      </c>
    </row>
    <row r="35" spans="1:7" ht="16" thickBot="1" x14ac:dyDescent="0.4">
      <c r="A35" s="104" t="s">
        <v>13</v>
      </c>
      <c r="B35" s="288"/>
      <c r="C35" s="289"/>
      <c r="D35" s="290"/>
      <c r="E35" s="291"/>
      <c r="F35" s="292"/>
      <c r="G35" s="293"/>
    </row>
    <row r="36" spans="1:7" x14ac:dyDescent="0.35">
      <c r="A36" s="366" t="s">
        <v>86</v>
      </c>
      <c r="B36" s="367">
        <v>211.45</v>
      </c>
      <c r="C36" s="368">
        <v>218.67779999999999</v>
      </c>
      <c r="D36" s="262">
        <v>3.4182076140931675E-2</v>
      </c>
      <c r="E36" s="162">
        <v>7.227800000000002</v>
      </c>
      <c r="F36" s="162">
        <v>188.02160000000001</v>
      </c>
      <c r="G36" s="369">
        <v>30.656199999999984</v>
      </c>
    </row>
    <row r="37" spans="1:7" x14ac:dyDescent="0.35">
      <c r="A37" s="481" t="s">
        <v>942</v>
      </c>
      <c r="B37" s="482">
        <v>226.5</v>
      </c>
      <c r="C37" s="368">
        <v>233.7278</v>
      </c>
      <c r="D37" s="483">
        <v>3.1910816777041953E-2</v>
      </c>
      <c r="E37" s="436">
        <v>7.227800000000002</v>
      </c>
      <c r="F37" s="436">
        <v>188.02160000000001</v>
      </c>
      <c r="G37" s="484">
        <v>45.706199999999995</v>
      </c>
    </row>
    <row r="38" spans="1:7" x14ac:dyDescent="0.35">
      <c r="A38" s="481" t="s">
        <v>943</v>
      </c>
      <c r="B38" s="482">
        <v>202.86</v>
      </c>
      <c r="C38" s="368">
        <v>210.08780000000002</v>
      </c>
      <c r="D38" s="483">
        <v>3.5629498176082033E-2</v>
      </c>
      <c r="E38" s="436">
        <v>7.227800000000002</v>
      </c>
      <c r="F38" s="436">
        <v>188.02160000000001</v>
      </c>
      <c r="G38" s="484">
        <v>22.066200000000009</v>
      </c>
    </row>
    <row r="39" spans="1:7" x14ac:dyDescent="0.35">
      <c r="A39" s="481" t="s">
        <v>944</v>
      </c>
      <c r="B39" s="482">
        <v>186.31</v>
      </c>
      <c r="C39" s="368">
        <v>193.5378</v>
      </c>
      <c r="D39" s="483">
        <v>3.8794482314422209E-2</v>
      </c>
      <c r="E39" s="436">
        <v>7.227800000000002</v>
      </c>
      <c r="F39" s="436">
        <v>188.02160000000001</v>
      </c>
      <c r="G39" s="484">
        <v>5.5161999999999978</v>
      </c>
    </row>
    <row r="40" spans="1:7" x14ac:dyDescent="0.35">
      <c r="A40" s="481" t="s">
        <v>945</v>
      </c>
      <c r="B40" s="482">
        <v>194.39</v>
      </c>
      <c r="C40" s="368">
        <v>215.6078</v>
      </c>
      <c r="D40" s="483">
        <v>0.10915067647512738</v>
      </c>
      <c r="E40" s="436">
        <v>21.217800000000011</v>
      </c>
      <c r="F40" s="436">
        <v>188.02160000000001</v>
      </c>
      <c r="G40" s="484">
        <v>27.586199999999991</v>
      </c>
    </row>
    <row r="41" spans="1:7" x14ac:dyDescent="0.35">
      <c r="A41" s="481" t="s">
        <v>946</v>
      </c>
      <c r="B41" s="482">
        <v>199.81</v>
      </c>
      <c r="C41" s="368">
        <v>206.61712273999999</v>
      </c>
      <c r="D41" s="483">
        <v>3.4067978279365307E-2</v>
      </c>
      <c r="E41" s="436">
        <v>6.8071227399999827</v>
      </c>
      <c r="F41" s="436">
        <v>188.02160000000001</v>
      </c>
      <c r="G41" s="484">
        <v>18.595522739999979</v>
      </c>
    </row>
    <row r="42" spans="1:7" hidden="1" x14ac:dyDescent="0.35">
      <c r="A42" s="485" t="s">
        <v>947</v>
      </c>
      <c r="B42" s="486">
        <v>230.45</v>
      </c>
      <c r="C42" s="380">
        <v>0</v>
      </c>
      <c r="D42" s="487">
        <v>-1</v>
      </c>
      <c r="E42" s="479">
        <v>-230.45</v>
      </c>
      <c r="F42" s="479">
        <v>188.02160000000001</v>
      </c>
      <c r="G42" s="488">
        <v>-188.02160000000001</v>
      </c>
    </row>
    <row r="43" spans="1:7" x14ac:dyDescent="0.35">
      <c r="A43" s="481" t="s">
        <v>182</v>
      </c>
      <c r="B43" s="482">
        <v>231.45</v>
      </c>
      <c r="C43" s="368">
        <v>229.10713987999998</v>
      </c>
      <c r="D43" s="483">
        <v>-1.0122532382804111E-2</v>
      </c>
      <c r="E43" s="436">
        <v>-2.3428601200000116</v>
      </c>
      <c r="F43" s="436">
        <v>188.02160000000001</v>
      </c>
      <c r="G43" s="484">
        <v>41.08553987999997</v>
      </c>
    </row>
    <row r="44" spans="1:7" x14ac:dyDescent="0.35">
      <c r="A44" s="481" t="s">
        <v>106</v>
      </c>
      <c r="B44" s="482"/>
      <c r="C44" s="368">
        <v>253.60160000000002</v>
      </c>
      <c r="D44" s="483" t="s">
        <v>922</v>
      </c>
      <c r="E44" s="436"/>
      <c r="F44" s="436">
        <v>188.02160000000001</v>
      </c>
      <c r="G44" s="646">
        <v>65.580000000000013</v>
      </c>
    </row>
    <row r="45" spans="1:7" x14ac:dyDescent="0.35">
      <c r="A45" s="481" t="s">
        <v>948</v>
      </c>
      <c r="B45" s="482">
        <v>183.38</v>
      </c>
      <c r="C45" s="368">
        <v>215.6078</v>
      </c>
      <c r="D45" s="483">
        <v>0.17574326535063803</v>
      </c>
      <c r="E45" s="436">
        <v>32.227800000000002</v>
      </c>
      <c r="F45" s="436">
        <v>188.02160000000001</v>
      </c>
      <c r="G45" s="484">
        <v>27.586199999999991</v>
      </c>
    </row>
    <row r="46" spans="1:7" x14ac:dyDescent="0.35">
      <c r="A46" s="481" t="s">
        <v>255</v>
      </c>
      <c r="B46" s="482">
        <v>183.38</v>
      </c>
      <c r="C46" s="449">
        <v>195.80160000000001</v>
      </c>
      <c r="D46" s="483">
        <v>2.8301886792452834E-2</v>
      </c>
      <c r="E46" s="436">
        <v>5.19</v>
      </c>
      <c r="F46" s="436">
        <v>188.02160000000001</v>
      </c>
      <c r="G46" s="484">
        <v>7.78</v>
      </c>
    </row>
    <row r="47" spans="1:7" x14ac:dyDescent="0.35">
      <c r="A47" s="481" t="s">
        <v>949</v>
      </c>
      <c r="B47" s="482">
        <v>208.38</v>
      </c>
      <c r="C47" s="449">
        <v>215.6078</v>
      </c>
      <c r="D47" s="483">
        <v>3.4685670409828208E-2</v>
      </c>
      <c r="E47" s="436">
        <v>7.227800000000002</v>
      </c>
      <c r="F47" s="436">
        <v>188.02160000000001</v>
      </c>
      <c r="G47" s="484">
        <v>27.586199999999991</v>
      </c>
    </row>
    <row r="48" spans="1:7" x14ac:dyDescent="0.35">
      <c r="A48" s="481" t="s">
        <v>950</v>
      </c>
      <c r="B48" s="482">
        <v>202.86</v>
      </c>
      <c r="C48" s="449">
        <v>210.08780000000002</v>
      </c>
      <c r="D48" s="483">
        <v>3.5629498176082033E-2</v>
      </c>
      <c r="E48" s="436">
        <v>7.227800000000002</v>
      </c>
      <c r="F48" s="436">
        <v>188.02160000000001</v>
      </c>
      <c r="G48" s="484">
        <v>22.066200000000009</v>
      </c>
    </row>
    <row r="49" spans="1:7" x14ac:dyDescent="0.35">
      <c r="A49" s="481" t="s">
        <v>951</v>
      </c>
      <c r="B49" s="482">
        <v>197.34</v>
      </c>
      <c r="C49" s="449">
        <v>204.56780000000001</v>
      </c>
      <c r="D49" s="483">
        <v>3.6626127495692724E-2</v>
      </c>
      <c r="E49" s="436">
        <v>7.227800000000002</v>
      </c>
      <c r="F49" s="436">
        <v>188.02160000000001</v>
      </c>
      <c r="G49" s="484">
        <v>16.546199999999999</v>
      </c>
    </row>
    <row r="50" spans="1:7" x14ac:dyDescent="0.35">
      <c r="A50" s="481" t="s">
        <v>952</v>
      </c>
      <c r="B50" s="482">
        <v>202.86</v>
      </c>
      <c r="C50" s="449">
        <v>210.08780000000002</v>
      </c>
      <c r="D50" s="483">
        <v>3.5629498176082033E-2</v>
      </c>
      <c r="E50" s="436">
        <v>7.227800000000002</v>
      </c>
      <c r="F50" s="436">
        <v>188.02160000000001</v>
      </c>
      <c r="G50" s="484">
        <v>22.066200000000009</v>
      </c>
    </row>
    <row r="51" spans="1:7" hidden="1" x14ac:dyDescent="0.35">
      <c r="A51" s="485" t="s">
        <v>111</v>
      </c>
      <c r="B51" s="486">
        <v>208.38</v>
      </c>
      <c r="C51" s="489">
        <v>0</v>
      </c>
      <c r="D51" s="487">
        <v>-1</v>
      </c>
      <c r="E51" s="479">
        <v>-208.38</v>
      </c>
      <c r="F51" s="479">
        <v>188.02160000000001</v>
      </c>
      <c r="G51" s="488">
        <v>-188.02160000000001</v>
      </c>
    </row>
    <row r="52" spans="1:7" x14ac:dyDescent="0.35">
      <c r="A52" s="481" t="s">
        <v>207</v>
      </c>
      <c r="B52" s="482">
        <v>208.38</v>
      </c>
      <c r="C52" s="449">
        <v>215.6078</v>
      </c>
      <c r="D52" s="483">
        <v>3.4685670409828208E-2</v>
      </c>
      <c r="E52" s="436">
        <v>7.227800000000002</v>
      </c>
      <c r="F52" s="436">
        <v>188.02160000000001</v>
      </c>
      <c r="G52" s="484">
        <v>27.586199999999991</v>
      </c>
    </row>
    <row r="53" spans="1:7" x14ac:dyDescent="0.35">
      <c r="A53" s="481" t="s">
        <v>953</v>
      </c>
      <c r="B53" s="482">
        <v>191.83</v>
      </c>
      <c r="C53" s="449">
        <v>199.05780000000001</v>
      </c>
      <c r="D53" s="483">
        <v>3.767815253088673E-2</v>
      </c>
      <c r="E53" s="436">
        <v>7.227800000000002</v>
      </c>
      <c r="F53" s="436">
        <v>188.02160000000001</v>
      </c>
      <c r="G53" s="484">
        <v>11.036200000000008</v>
      </c>
    </row>
    <row r="54" spans="1:7" x14ac:dyDescent="0.35">
      <c r="A54" s="481" t="s">
        <v>121</v>
      </c>
      <c r="B54" s="482">
        <v>217.68</v>
      </c>
      <c r="C54" s="449">
        <v>224.90780000000001</v>
      </c>
      <c r="D54" s="483">
        <v>3.3203785373024632E-2</v>
      </c>
      <c r="E54" s="436">
        <v>7.227800000000002</v>
      </c>
      <c r="F54" s="436">
        <v>188.02160000000001</v>
      </c>
      <c r="G54" s="484">
        <v>36.886200000000002</v>
      </c>
    </row>
    <row r="55" spans="1:7" x14ac:dyDescent="0.35">
      <c r="A55" s="481" t="s">
        <v>954</v>
      </c>
      <c r="B55" s="482">
        <v>186.31</v>
      </c>
      <c r="C55" s="449">
        <v>193.5378</v>
      </c>
      <c r="D55" s="483">
        <v>3.8794482314422209E-2</v>
      </c>
      <c r="E55" s="436">
        <v>7.227800000000002</v>
      </c>
      <c r="F55" s="436">
        <v>188.02160000000001</v>
      </c>
      <c r="G55" s="484">
        <v>5.5161999999999978</v>
      </c>
    </row>
    <row r="56" spans="1:7" hidden="1" x14ac:dyDescent="0.35">
      <c r="A56" s="485" t="s">
        <v>955</v>
      </c>
      <c r="B56" s="486">
        <v>224.93</v>
      </c>
      <c r="C56" s="489">
        <v>0</v>
      </c>
      <c r="D56" s="487">
        <v>-1</v>
      </c>
      <c r="E56" s="479">
        <v>-224.93</v>
      </c>
      <c r="F56" s="479">
        <v>188.02160000000001</v>
      </c>
      <c r="G56" s="488">
        <v>-188.02160000000001</v>
      </c>
    </row>
    <row r="57" spans="1:7" ht="16" thickBot="1" x14ac:dyDescent="0.4">
      <c r="A57" s="490" t="s">
        <v>85</v>
      </c>
      <c r="B57" s="491">
        <v>219.41</v>
      </c>
      <c r="C57" s="492">
        <v>226.6378</v>
      </c>
      <c r="D57" s="493">
        <v>3.2941980766601348E-2</v>
      </c>
      <c r="E57" s="494">
        <v>7.227800000000002</v>
      </c>
      <c r="F57" s="494">
        <v>188.02160000000001</v>
      </c>
      <c r="G57" s="495">
        <v>38.616199999999992</v>
      </c>
    </row>
    <row r="58" spans="1:7" ht="16" thickBot="1" x14ac:dyDescent="0.4">
      <c r="A58" s="104" t="s">
        <v>14</v>
      </c>
      <c r="B58" s="288"/>
      <c r="C58" s="289"/>
      <c r="D58" s="290"/>
      <c r="E58" s="291"/>
      <c r="F58" s="292"/>
      <c r="G58" s="293"/>
    </row>
    <row r="59" spans="1:7" x14ac:dyDescent="0.35">
      <c r="A59" s="755" t="s">
        <v>102</v>
      </c>
      <c r="B59" s="496">
        <v>188.37</v>
      </c>
      <c r="C59" s="497">
        <v>201.34867999999997</v>
      </c>
      <c r="D59" s="498">
        <v>6.8899930986887334E-2</v>
      </c>
      <c r="E59" s="286">
        <v>12.978679999999969</v>
      </c>
      <c r="F59" s="436">
        <v>190.7</v>
      </c>
      <c r="G59" s="474">
        <v>10.648679999999985</v>
      </c>
    </row>
    <row r="60" spans="1:7" x14ac:dyDescent="0.35">
      <c r="A60" s="756" t="s">
        <v>103</v>
      </c>
      <c r="B60" s="496">
        <v>188.37</v>
      </c>
      <c r="C60" s="497">
        <v>201.34867999999997</v>
      </c>
      <c r="D60" s="498">
        <v>6.8899930986887334E-2</v>
      </c>
      <c r="E60" s="286">
        <v>12.978679999999969</v>
      </c>
      <c r="F60" s="436">
        <v>190.7</v>
      </c>
      <c r="G60" s="474">
        <v>10.648679999999985</v>
      </c>
    </row>
    <row r="61" spans="1:7" x14ac:dyDescent="0.35">
      <c r="A61" s="756" t="s">
        <v>104</v>
      </c>
      <c r="B61" s="496">
        <v>188.37</v>
      </c>
      <c r="C61" s="497">
        <v>196.57999999999998</v>
      </c>
      <c r="D61" s="498">
        <v>4.3584434888782608E-2</v>
      </c>
      <c r="E61" s="286">
        <v>8.2099999999999795</v>
      </c>
      <c r="F61" s="436">
        <v>190.7</v>
      </c>
      <c r="G61" s="474">
        <v>5.8799999999999955</v>
      </c>
    </row>
    <row r="62" spans="1:7" x14ac:dyDescent="0.35">
      <c r="A62" s="757" t="s">
        <v>105</v>
      </c>
      <c r="B62" s="496">
        <v>209.83</v>
      </c>
      <c r="C62" s="497">
        <v>220.14</v>
      </c>
      <c r="D62" s="498">
        <v>4.9135014059000018E-2</v>
      </c>
      <c r="E62" s="286">
        <v>10.309999999999974</v>
      </c>
      <c r="F62" s="436">
        <v>190.7</v>
      </c>
      <c r="G62" s="474">
        <v>29.439999999999998</v>
      </c>
    </row>
    <row r="63" spans="1:7" x14ac:dyDescent="0.35">
      <c r="A63" s="758" t="s">
        <v>106</v>
      </c>
      <c r="B63" s="496">
        <v>209.83</v>
      </c>
      <c r="C63" s="497">
        <v>220.14</v>
      </c>
      <c r="D63" s="498">
        <v>4.9135014059000018E-2</v>
      </c>
      <c r="E63" s="286">
        <v>10.309999999999974</v>
      </c>
      <c r="F63" s="436">
        <v>190.7</v>
      </c>
      <c r="G63" s="474">
        <v>29.439999999999998</v>
      </c>
    </row>
    <row r="64" spans="1:7" x14ac:dyDescent="0.35">
      <c r="A64" s="758" t="s">
        <v>107</v>
      </c>
      <c r="B64" s="501">
        <v>188.37</v>
      </c>
      <c r="C64" s="497">
        <v>207.88135999999997</v>
      </c>
      <c r="D64" s="498">
        <v>0.10357997557997541</v>
      </c>
      <c r="E64" s="286">
        <v>19.511359999999968</v>
      </c>
      <c r="F64" s="436">
        <v>190.7</v>
      </c>
      <c r="G64" s="474">
        <v>17.181359999999984</v>
      </c>
    </row>
    <row r="65" spans="1:7" x14ac:dyDescent="0.35">
      <c r="A65" s="758" t="s">
        <v>108</v>
      </c>
      <c r="B65" s="501">
        <v>188.37</v>
      </c>
      <c r="C65" s="497">
        <v>196.57999999999998</v>
      </c>
      <c r="D65" s="498">
        <v>4.3584434888782608E-2</v>
      </c>
      <c r="E65" s="286">
        <v>8.2099999999999795</v>
      </c>
      <c r="F65" s="436">
        <v>190.7</v>
      </c>
      <c r="G65" s="474">
        <v>5.8799999999999955</v>
      </c>
    </row>
    <row r="66" spans="1:7" ht="15.75" customHeight="1" x14ac:dyDescent="0.35">
      <c r="A66" s="758" t="s">
        <v>109</v>
      </c>
      <c r="B66" s="501">
        <v>188.37</v>
      </c>
      <c r="C66" s="497">
        <v>196.57999999999998</v>
      </c>
      <c r="D66" s="498">
        <v>4.3584434888782608E-2</v>
      </c>
      <c r="E66" s="286">
        <v>8.2099999999999795</v>
      </c>
      <c r="F66" s="436">
        <v>190.7</v>
      </c>
      <c r="G66" s="474">
        <v>5.8799999999999955</v>
      </c>
    </row>
    <row r="67" spans="1:7" x14ac:dyDescent="0.35">
      <c r="A67" s="759" t="s">
        <v>110</v>
      </c>
      <c r="B67" s="501">
        <v>188.37</v>
      </c>
      <c r="C67" s="497">
        <v>196.57999999999998</v>
      </c>
      <c r="D67" s="498">
        <v>4.3584434888782608E-2</v>
      </c>
      <c r="E67" s="286">
        <v>8.2099999999999795</v>
      </c>
      <c r="F67" s="436">
        <v>190.7</v>
      </c>
      <c r="G67" s="474">
        <v>5.8799999999999955</v>
      </c>
    </row>
    <row r="68" spans="1:7" x14ac:dyDescent="0.35">
      <c r="A68" s="760" t="s">
        <v>111</v>
      </c>
      <c r="B68" s="501"/>
      <c r="C68" s="497">
        <v>197.09</v>
      </c>
      <c r="D68" s="498" t="s">
        <v>922</v>
      </c>
      <c r="E68" s="286"/>
      <c r="F68" s="436">
        <v>190.7</v>
      </c>
      <c r="G68" s="474">
        <v>6.3900000000000148</v>
      </c>
    </row>
    <row r="69" spans="1:7" x14ac:dyDescent="0.35">
      <c r="A69" s="761" t="s">
        <v>79</v>
      </c>
      <c r="B69" s="501">
        <v>221.42</v>
      </c>
      <c r="C69" s="497">
        <v>231.77114999999998</v>
      </c>
      <c r="D69" s="498">
        <v>4.674893866859358E-2</v>
      </c>
      <c r="E69" s="286">
        <v>10.35114999999999</v>
      </c>
      <c r="F69" s="436">
        <v>190.7</v>
      </c>
      <c r="G69" s="474">
        <v>41.071149999999989</v>
      </c>
    </row>
    <row r="70" spans="1:7" x14ac:dyDescent="0.35">
      <c r="A70" s="759" t="s">
        <v>112</v>
      </c>
      <c r="B70" s="501">
        <v>209.83</v>
      </c>
      <c r="C70" s="497">
        <v>228.52999999999997</v>
      </c>
      <c r="D70" s="498">
        <v>8.9119763618166897E-2</v>
      </c>
      <c r="E70" s="286">
        <v>18.69999999999996</v>
      </c>
      <c r="F70" s="436">
        <v>190.7</v>
      </c>
      <c r="G70" s="474">
        <v>37.829999999999984</v>
      </c>
    </row>
    <row r="71" spans="1:7" x14ac:dyDescent="0.35">
      <c r="A71" s="759" t="s">
        <v>113</v>
      </c>
      <c r="B71" s="501">
        <v>209.83</v>
      </c>
      <c r="C71" s="497">
        <v>228.52999999999997</v>
      </c>
      <c r="D71" s="498">
        <v>8.9119763618166897E-2</v>
      </c>
      <c r="E71" s="286">
        <v>18.69999999999996</v>
      </c>
      <c r="F71" s="436">
        <v>190.7</v>
      </c>
      <c r="G71" s="474">
        <v>37.829999999999984</v>
      </c>
    </row>
    <row r="72" spans="1:7" x14ac:dyDescent="0.35">
      <c r="A72" s="762" t="s">
        <v>114</v>
      </c>
      <c r="B72" s="501"/>
      <c r="C72" s="497">
        <v>208.04</v>
      </c>
      <c r="D72" s="498" t="s">
        <v>922</v>
      </c>
      <c r="E72" s="286"/>
      <c r="F72" s="436">
        <v>190.7</v>
      </c>
      <c r="G72" s="474">
        <v>17.340000000000003</v>
      </c>
    </row>
    <row r="73" spans="1:7" x14ac:dyDescent="0.35">
      <c r="A73" s="759" t="s">
        <v>115</v>
      </c>
      <c r="B73" s="501">
        <v>196.03</v>
      </c>
      <c r="C73" s="497">
        <v>204.23999999999998</v>
      </c>
      <c r="D73" s="498">
        <v>4.1881344692138854E-2</v>
      </c>
      <c r="E73" s="286">
        <v>8.2099999999999795</v>
      </c>
      <c r="F73" s="436">
        <v>190.7</v>
      </c>
      <c r="G73" s="474">
        <v>13.539999999999992</v>
      </c>
    </row>
    <row r="74" spans="1:7" ht="16" thickBot="1" x14ac:dyDescent="0.4">
      <c r="A74" s="763" t="s">
        <v>85</v>
      </c>
      <c r="B74" s="298"/>
      <c r="C74" s="497">
        <v>208.04</v>
      </c>
      <c r="D74" s="498" t="s">
        <v>922</v>
      </c>
      <c r="E74" s="286"/>
      <c r="F74" s="436">
        <v>190.7</v>
      </c>
      <c r="G74" s="474">
        <v>17.340000000000003</v>
      </c>
    </row>
    <row r="75" spans="1:7" ht="16" thickBot="1" x14ac:dyDescent="0.4">
      <c r="A75" s="104" t="s">
        <v>15</v>
      </c>
      <c r="B75" s="299"/>
      <c r="C75" s="300"/>
      <c r="D75" s="301"/>
      <c r="E75" s="289"/>
      <c r="F75" s="292"/>
      <c r="G75" s="293"/>
    </row>
    <row r="76" spans="1:7" x14ac:dyDescent="0.35">
      <c r="A76" s="499" t="s">
        <v>105</v>
      </c>
      <c r="B76" s="302">
        <v>212.74</v>
      </c>
      <c r="C76" s="303">
        <v>221.24</v>
      </c>
      <c r="D76" s="59">
        <v>3.9954874494688347E-2</v>
      </c>
      <c r="E76" s="304">
        <v>8.5</v>
      </c>
      <c r="F76" s="436">
        <v>199.65</v>
      </c>
      <c r="G76" s="437">
        <v>21.590000000000003</v>
      </c>
    </row>
    <row r="77" spans="1:7" x14ac:dyDescent="0.35">
      <c r="A77" s="499" t="s">
        <v>116</v>
      </c>
      <c r="B77" s="496">
        <v>199.48</v>
      </c>
      <c r="C77" s="497">
        <v>207.45000000000002</v>
      </c>
      <c r="D77" s="502">
        <v>3.9953880088229532E-2</v>
      </c>
      <c r="E77" s="304">
        <v>7.9700000000000273</v>
      </c>
      <c r="F77" s="436">
        <v>199.65</v>
      </c>
      <c r="G77" s="437">
        <v>7.8000000000000114</v>
      </c>
    </row>
    <row r="78" spans="1:7" x14ac:dyDescent="0.35">
      <c r="A78" s="499" t="s">
        <v>117</v>
      </c>
      <c r="B78" s="496">
        <v>195.94</v>
      </c>
      <c r="C78" s="497">
        <v>203.77</v>
      </c>
      <c r="D78" s="502">
        <v>3.9961212616107036E-2</v>
      </c>
      <c r="E78" s="304">
        <v>7.8300000000000125</v>
      </c>
      <c r="F78" s="436">
        <v>199.65</v>
      </c>
      <c r="G78" s="437">
        <v>4.1200000000000045</v>
      </c>
    </row>
    <row r="79" spans="1:7" x14ac:dyDescent="0.35">
      <c r="A79" s="499" t="s">
        <v>118</v>
      </c>
      <c r="B79" s="496">
        <v>197.34</v>
      </c>
      <c r="C79" s="497">
        <v>205.23000000000002</v>
      </c>
      <c r="D79" s="502">
        <v>3.9981757373061796E-2</v>
      </c>
      <c r="E79" s="304">
        <v>7.8900000000000148</v>
      </c>
      <c r="F79" s="436">
        <v>199.65</v>
      </c>
      <c r="G79" s="437">
        <v>5.5800000000000125</v>
      </c>
    </row>
    <row r="80" spans="1:7" x14ac:dyDescent="0.35">
      <c r="A80" s="499" t="s">
        <v>119</v>
      </c>
      <c r="B80" s="496">
        <v>197.34</v>
      </c>
      <c r="C80" s="497">
        <v>205.23000000000002</v>
      </c>
      <c r="D80" s="502">
        <v>3.9981757373061796E-2</v>
      </c>
      <c r="E80" s="304">
        <v>7.8900000000000148</v>
      </c>
      <c r="F80" s="436">
        <v>199.65</v>
      </c>
      <c r="G80" s="437">
        <v>5.5800000000000125</v>
      </c>
    </row>
    <row r="81" spans="1:7" x14ac:dyDescent="0.35">
      <c r="A81" s="499" t="s">
        <v>120</v>
      </c>
      <c r="B81" s="496">
        <v>209.63</v>
      </c>
      <c r="C81" s="497">
        <v>218.01</v>
      </c>
      <c r="D81" s="502">
        <v>3.9975194390115897E-2</v>
      </c>
      <c r="E81" s="304">
        <v>8.3799999999999955</v>
      </c>
      <c r="F81" s="436">
        <v>199.65</v>
      </c>
      <c r="G81" s="437">
        <v>18.359999999999985</v>
      </c>
    </row>
    <row r="82" spans="1:7" x14ac:dyDescent="0.35">
      <c r="A82" s="499" t="s">
        <v>121</v>
      </c>
      <c r="B82" s="496">
        <v>231.65</v>
      </c>
      <c r="C82" s="497">
        <v>240.91</v>
      </c>
      <c r="D82" s="502">
        <v>3.9974098856032765E-2</v>
      </c>
      <c r="E82" s="304">
        <v>9.2599999999999909</v>
      </c>
      <c r="F82" s="436">
        <v>199.65</v>
      </c>
      <c r="G82" s="437">
        <v>41.259999999999991</v>
      </c>
    </row>
    <row r="83" spans="1:7" x14ac:dyDescent="0.35">
      <c r="A83" s="499" t="s">
        <v>122</v>
      </c>
      <c r="B83" s="496">
        <v>248.76</v>
      </c>
      <c r="C83" s="497">
        <v>258.71000000000004</v>
      </c>
      <c r="D83" s="502">
        <v>3.9998392024441415E-2</v>
      </c>
      <c r="E83" s="304">
        <v>9.9500000000000455</v>
      </c>
      <c r="F83" s="436">
        <v>199.65</v>
      </c>
      <c r="G83" s="437">
        <v>59.060000000000031</v>
      </c>
    </row>
    <row r="84" spans="1:7" x14ac:dyDescent="0.35">
      <c r="A84" s="499" t="s">
        <v>123</v>
      </c>
      <c r="B84" s="496">
        <v>385.95</v>
      </c>
      <c r="C84" s="497">
        <v>401.38</v>
      </c>
      <c r="D84" s="502">
        <v>3.9979271926415358E-2</v>
      </c>
      <c r="E84" s="304">
        <v>15.430000000000007</v>
      </c>
      <c r="F84" s="436">
        <v>199.65</v>
      </c>
      <c r="G84" s="437">
        <v>201.73</v>
      </c>
    </row>
    <row r="85" spans="1:7" ht="16" thickBot="1" x14ac:dyDescent="0.4">
      <c r="A85" s="500" t="s">
        <v>124</v>
      </c>
      <c r="B85" s="501">
        <v>202.69</v>
      </c>
      <c r="C85" s="393">
        <v>210.79000000000002</v>
      </c>
      <c r="D85" s="503">
        <v>3.9962504316937306E-2</v>
      </c>
      <c r="E85" s="305">
        <v>8.1000000000000227</v>
      </c>
      <c r="F85" s="494">
        <v>199.65</v>
      </c>
      <c r="G85" s="504">
        <v>11.140000000000015</v>
      </c>
    </row>
    <row r="86" spans="1:7" ht="16" thickBot="1" x14ac:dyDescent="0.4">
      <c r="A86" s="104" t="s">
        <v>16</v>
      </c>
      <c r="B86" s="306"/>
      <c r="C86" s="289"/>
      <c r="D86" s="307"/>
      <c r="E86" s="289"/>
      <c r="F86" s="292"/>
      <c r="G86" s="293"/>
    </row>
    <row r="87" spans="1:7" x14ac:dyDescent="0.35">
      <c r="A87" s="117" t="s">
        <v>125</v>
      </c>
      <c r="B87" s="116">
        <v>236.69</v>
      </c>
      <c r="C87" s="282">
        <v>243.91</v>
      </c>
      <c r="D87" s="59">
        <v>3.050403481346909E-2</v>
      </c>
      <c r="E87" s="286">
        <v>7.2199999999999989</v>
      </c>
      <c r="F87" s="162">
        <v>187.81</v>
      </c>
      <c r="G87" s="163">
        <v>56.099999999999994</v>
      </c>
    </row>
    <row r="88" spans="1:7" ht="16" thickBot="1" x14ac:dyDescent="0.4">
      <c r="A88" s="505" t="s">
        <v>126</v>
      </c>
      <c r="B88" s="506">
        <v>221.69</v>
      </c>
      <c r="C88" s="435">
        <v>228.91</v>
      </c>
      <c r="D88" s="287">
        <v>3.2568000360864262E-2</v>
      </c>
      <c r="E88" s="286">
        <v>7.2199999999999989</v>
      </c>
      <c r="F88" s="436">
        <v>187.81</v>
      </c>
      <c r="G88" s="437">
        <v>41.099999999999994</v>
      </c>
    </row>
    <row r="89" spans="1:7" ht="16" thickBot="1" x14ac:dyDescent="0.4">
      <c r="A89" s="104" t="s">
        <v>17</v>
      </c>
      <c r="B89" s="288"/>
      <c r="C89" s="289"/>
      <c r="D89" s="290"/>
      <c r="E89" s="291"/>
      <c r="F89" s="292"/>
      <c r="G89" s="293"/>
    </row>
    <row r="90" spans="1:7" x14ac:dyDescent="0.35">
      <c r="A90" s="433" t="s">
        <v>86</v>
      </c>
      <c r="B90" s="434">
        <v>211.45</v>
      </c>
      <c r="C90" s="435">
        <v>222.01949999999999</v>
      </c>
      <c r="D90" s="283">
        <v>4.9985812248758602E-2</v>
      </c>
      <c r="E90" s="286">
        <v>10.569500000000005</v>
      </c>
      <c r="F90" s="484">
        <v>186.96</v>
      </c>
      <c r="G90" s="437">
        <v>35.059499999999986</v>
      </c>
    </row>
    <row r="91" spans="1:7" x14ac:dyDescent="0.35">
      <c r="A91" s="433" t="s">
        <v>127</v>
      </c>
      <c r="B91" s="434">
        <v>210.2</v>
      </c>
      <c r="C91" s="435">
        <v>220.70699999999999</v>
      </c>
      <c r="D91" s="59">
        <v>4.9985727878211254E-2</v>
      </c>
      <c r="E91" s="286">
        <v>10.507000000000005</v>
      </c>
      <c r="F91" s="484">
        <v>186.96</v>
      </c>
      <c r="G91" s="437">
        <v>33.746999999999986</v>
      </c>
    </row>
    <row r="92" spans="1:7" x14ac:dyDescent="0.35">
      <c r="A92" s="433" t="s">
        <v>128</v>
      </c>
      <c r="B92" s="434">
        <v>193.1</v>
      </c>
      <c r="C92" s="435">
        <v>203.8048</v>
      </c>
      <c r="D92" s="59">
        <v>5.5436561367167306E-2</v>
      </c>
      <c r="E92" s="286">
        <v>10.704800000000006</v>
      </c>
      <c r="F92" s="484">
        <v>186.96</v>
      </c>
      <c r="G92" s="437">
        <v>16.844799999999992</v>
      </c>
    </row>
    <row r="93" spans="1:7" x14ac:dyDescent="0.35">
      <c r="A93" s="433" t="s">
        <v>129</v>
      </c>
      <c r="B93" s="434">
        <v>186.73</v>
      </c>
      <c r="C93" s="435">
        <v>196.0635</v>
      </c>
      <c r="D93" s="59">
        <v>4.9983934022385344E-2</v>
      </c>
      <c r="E93" s="286">
        <v>9.333500000000015</v>
      </c>
      <c r="F93" s="484">
        <v>186.96</v>
      </c>
      <c r="G93" s="437">
        <v>9.1034999999999968</v>
      </c>
    </row>
    <row r="94" spans="1:7" x14ac:dyDescent="0.35">
      <c r="A94" s="433" t="s">
        <v>130</v>
      </c>
      <c r="B94" s="434">
        <v>204.84</v>
      </c>
      <c r="C94" s="435">
        <v>215.07900000000001</v>
      </c>
      <c r="D94" s="59">
        <v>4.9985354422964284E-2</v>
      </c>
      <c r="E94" s="286">
        <v>10.239000000000004</v>
      </c>
      <c r="F94" s="484">
        <v>186.96</v>
      </c>
      <c r="G94" s="437">
        <v>28.119</v>
      </c>
    </row>
    <row r="95" spans="1:7" x14ac:dyDescent="0.35">
      <c r="A95" s="433" t="s">
        <v>131</v>
      </c>
      <c r="B95" s="434">
        <v>202.94</v>
      </c>
      <c r="C95" s="435">
        <v>227.20837599999999</v>
      </c>
      <c r="D95" s="59">
        <v>0.11958399526953774</v>
      </c>
      <c r="E95" s="286">
        <v>24.268375999999989</v>
      </c>
      <c r="F95" s="484">
        <v>186.96</v>
      </c>
      <c r="G95" s="437">
        <v>40.248375999999979</v>
      </c>
    </row>
    <row r="96" spans="1:7" x14ac:dyDescent="0.35">
      <c r="A96" s="433" t="s">
        <v>132</v>
      </c>
      <c r="B96" s="434">
        <v>180.2</v>
      </c>
      <c r="C96" s="435">
        <v>189.20699999999999</v>
      </c>
      <c r="D96" s="59">
        <v>4.9983351831298588E-2</v>
      </c>
      <c r="E96" s="286">
        <v>9.007000000000005</v>
      </c>
      <c r="F96" s="484">
        <v>186.96</v>
      </c>
      <c r="G96" s="437">
        <v>2.2469999999999857</v>
      </c>
    </row>
    <row r="97" spans="1:10" x14ac:dyDescent="0.35">
      <c r="A97" s="433" t="s">
        <v>133</v>
      </c>
      <c r="B97" s="434">
        <v>206.51</v>
      </c>
      <c r="C97" s="435">
        <v>216.83249999999998</v>
      </c>
      <c r="D97" s="59">
        <v>4.9985472858457176E-2</v>
      </c>
      <c r="E97" s="286">
        <v>10.322499999999991</v>
      </c>
      <c r="F97" s="484">
        <v>186.96</v>
      </c>
      <c r="G97" s="437">
        <v>29.872499999999974</v>
      </c>
    </row>
    <row r="98" spans="1:10" x14ac:dyDescent="0.35">
      <c r="A98" s="433" t="s">
        <v>134</v>
      </c>
      <c r="B98" s="434">
        <v>186.06</v>
      </c>
      <c r="C98" s="435">
        <v>195.36</v>
      </c>
      <c r="D98" s="59">
        <v>4.9983876168977807E-2</v>
      </c>
      <c r="E98" s="286">
        <v>9.3000000000000114</v>
      </c>
      <c r="F98" s="646">
        <v>186.96</v>
      </c>
      <c r="G98" s="474">
        <v>8.4000000000000057</v>
      </c>
    </row>
    <row r="99" spans="1:10" x14ac:dyDescent="0.35">
      <c r="A99" s="752" t="s">
        <v>135</v>
      </c>
      <c r="B99" s="434"/>
      <c r="C99" s="435">
        <v>207.22</v>
      </c>
      <c r="D99" s="59" t="s">
        <v>922</v>
      </c>
      <c r="E99" s="286"/>
      <c r="F99" s="646">
        <v>186.96</v>
      </c>
      <c r="G99" s="474">
        <v>20.259999999999991</v>
      </c>
    </row>
    <row r="100" spans="1:10" x14ac:dyDescent="0.35">
      <c r="A100" s="752" t="s">
        <v>136</v>
      </c>
      <c r="B100" s="434"/>
      <c r="C100" s="435">
        <v>208.44</v>
      </c>
      <c r="D100" s="59" t="s">
        <v>922</v>
      </c>
      <c r="E100" s="286"/>
      <c r="F100" s="646">
        <v>186.96</v>
      </c>
      <c r="G100" s="474">
        <v>21.47999999999999</v>
      </c>
    </row>
    <row r="101" spans="1:10" x14ac:dyDescent="0.35">
      <c r="A101" s="752" t="s">
        <v>137</v>
      </c>
      <c r="B101" s="434"/>
      <c r="C101" s="435">
        <v>228.07</v>
      </c>
      <c r="D101" s="59" t="s">
        <v>922</v>
      </c>
      <c r="E101" s="286"/>
      <c r="F101" s="646">
        <v>186.96</v>
      </c>
      <c r="G101" s="474">
        <v>41.109999999999985</v>
      </c>
    </row>
    <row r="102" spans="1:10" x14ac:dyDescent="0.35">
      <c r="A102" s="433" t="s">
        <v>138</v>
      </c>
      <c r="B102" s="434">
        <v>186.16</v>
      </c>
      <c r="C102" s="435">
        <v>195.465</v>
      </c>
      <c r="D102" s="59">
        <v>4.998388483025358E-2</v>
      </c>
      <c r="E102" s="286">
        <v>9.3050000000000068</v>
      </c>
      <c r="F102" s="646">
        <v>186.96</v>
      </c>
      <c r="G102" s="474">
        <v>8.5049999999999955</v>
      </c>
    </row>
    <row r="103" spans="1:10" x14ac:dyDescent="0.35">
      <c r="A103" s="507" t="s">
        <v>139</v>
      </c>
      <c r="B103" s="508">
        <v>185.02</v>
      </c>
      <c r="C103" s="435">
        <v>194.26800000000003</v>
      </c>
      <c r="D103" s="59">
        <v>4.9983785536698834E-2</v>
      </c>
      <c r="E103" s="286">
        <v>9.2480000000000189</v>
      </c>
      <c r="F103" s="646">
        <v>186.96</v>
      </c>
      <c r="G103" s="474">
        <v>7.3080000000000211</v>
      </c>
    </row>
    <row r="104" spans="1:10" x14ac:dyDescent="0.35">
      <c r="A104" s="481" t="s">
        <v>140</v>
      </c>
      <c r="B104" s="508">
        <v>189.43</v>
      </c>
      <c r="C104" s="435">
        <v>198.89850000000001</v>
      </c>
      <c r="D104" s="483">
        <v>4.9984163015361904E-2</v>
      </c>
      <c r="E104" s="286">
        <v>9.4685000000000059</v>
      </c>
      <c r="F104" s="646">
        <v>186.96</v>
      </c>
      <c r="G104" s="474">
        <v>11.938500000000005</v>
      </c>
    </row>
    <row r="105" spans="1:10" x14ac:dyDescent="0.35">
      <c r="A105" s="481" t="s">
        <v>75</v>
      </c>
      <c r="B105" s="508">
        <v>279.76</v>
      </c>
      <c r="C105" s="435">
        <v>293.745</v>
      </c>
      <c r="D105" s="483">
        <v>4.9989276522733821E-2</v>
      </c>
      <c r="E105" s="286">
        <v>13.985000000000014</v>
      </c>
      <c r="F105" s="646">
        <v>186.96</v>
      </c>
      <c r="G105" s="474">
        <v>106.785</v>
      </c>
    </row>
    <row r="106" spans="1:10" x14ac:dyDescent="0.35">
      <c r="A106" s="481" t="s">
        <v>141</v>
      </c>
      <c r="B106" s="508">
        <v>192.84</v>
      </c>
      <c r="C106" s="435">
        <v>202.47900000000001</v>
      </c>
      <c r="D106" s="483">
        <v>4.998444306160553E-2</v>
      </c>
      <c r="E106" s="286">
        <v>9.63900000000001</v>
      </c>
      <c r="F106" s="646">
        <v>186.96</v>
      </c>
      <c r="G106" s="474">
        <v>15.519000000000005</v>
      </c>
    </row>
    <row r="107" spans="1:10" x14ac:dyDescent="0.35">
      <c r="A107" s="753" t="s">
        <v>79</v>
      </c>
      <c r="B107" s="508"/>
      <c r="C107" s="435">
        <v>225.58</v>
      </c>
      <c r="D107" s="483" t="s">
        <v>922</v>
      </c>
      <c r="E107" s="286"/>
      <c r="F107" s="646">
        <v>186.96</v>
      </c>
      <c r="G107" s="474">
        <v>38.620000000000005</v>
      </c>
    </row>
    <row r="108" spans="1:10" x14ac:dyDescent="0.35">
      <c r="A108" s="754" t="s">
        <v>142</v>
      </c>
      <c r="B108" s="508"/>
      <c r="C108" s="435">
        <v>191.18</v>
      </c>
      <c r="D108" s="483" t="s">
        <v>922</v>
      </c>
      <c r="E108" s="286"/>
      <c r="F108" s="646">
        <v>186.96</v>
      </c>
      <c r="G108" s="474">
        <v>4.2199999999999989</v>
      </c>
    </row>
    <row r="109" spans="1:10" ht="16" thickBot="1" x14ac:dyDescent="0.4">
      <c r="A109" s="505" t="s">
        <v>143</v>
      </c>
      <c r="B109" s="506">
        <v>208.06</v>
      </c>
      <c r="C109" s="435">
        <v>218.46</v>
      </c>
      <c r="D109" s="503">
        <v>4.9985581082380111E-2</v>
      </c>
      <c r="E109" s="509">
        <v>10.400000000000006</v>
      </c>
      <c r="F109" s="495">
        <v>186.96</v>
      </c>
      <c r="G109" s="504">
        <v>31.5</v>
      </c>
    </row>
    <row r="110" spans="1:10" ht="16" thickBot="1" x14ac:dyDescent="0.4">
      <c r="A110" s="104" t="s">
        <v>18</v>
      </c>
      <c r="B110" s="288"/>
      <c r="C110" s="289"/>
      <c r="D110" s="290"/>
      <c r="E110" s="291"/>
      <c r="F110" s="292"/>
      <c r="G110" s="293"/>
    </row>
    <row r="111" spans="1:10" x14ac:dyDescent="0.35">
      <c r="A111" s="55" t="s">
        <v>144</v>
      </c>
      <c r="B111" s="295">
        <v>205.31</v>
      </c>
      <c r="C111" s="296">
        <v>221.73480000000004</v>
      </c>
      <c r="D111" s="283">
        <v>8.0000000000000154E-2</v>
      </c>
      <c r="E111" s="284">
        <v>16.424800000000033</v>
      </c>
      <c r="F111" s="251">
        <v>195.11280000000002</v>
      </c>
      <c r="G111" s="285">
        <v>26.622000000000014</v>
      </c>
    </row>
    <row r="112" spans="1:10" x14ac:dyDescent="0.35">
      <c r="A112" s="433" t="s">
        <v>145</v>
      </c>
      <c r="B112" s="434">
        <v>211.74</v>
      </c>
      <c r="C112" s="435">
        <v>228.67920000000004</v>
      </c>
      <c r="D112" s="59">
        <v>8.0000000000000127E-2</v>
      </c>
      <c r="E112" s="286">
        <v>16.939200000000028</v>
      </c>
      <c r="F112" s="436">
        <v>195.11280000000002</v>
      </c>
      <c r="G112" s="437">
        <v>33.566400000000016</v>
      </c>
      <c r="J112" s="114"/>
    </row>
    <row r="113" spans="1:7" x14ac:dyDescent="0.35">
      <c r="A113" s="433" t="s">
        <v>146</v>
      </c>
      <c r="B113" s="434">
        <v>181.74</v>
      </c>
      <c r="C113" s="435">
        <v>196.27920000000003</v>
      </c>
      <c r="D113" s="59">
        <v>8.0000000000000113E-2</v>
      </c>
      <c r="E113" s="286">
        <v>14.539200000000022</v>
      </c>
      <c r="F113" s="436">
        <v>195.11280000000002</v>
      </c>
      <c r="G113" s="437">
        <v>1.1664000000000101</v>
      </c>
    </row>
    <row r="114" spans="1:7" x14ac:dyDescent="0.35">
      <c r="A114" s="433" t="s">
        <v>147</v>
      </c>
      <c r="B114" s="434">
        <v>227.18</v>
      </c>
      <c r="C114" s="435">
        <v>245.35440000000003</v>
      </c>
      <c r="D114" s="59">
        <v>8.0000000000000085E-2</v>
      </c>
      <c r="E114" s="286">
        <v>18.17440000000002</v>
      </c>
      <c r="F114" s="436">
        <v>195.11280000000002</v>
      </c>
      <c r="G114" s="437">
        <v>50.241600000000005</v>
      </c>
    </row>
    <row r="115" spans="1:7" x14ac:dyDescent="0.35">
      <c r="A115" s="433" t="s">
        <v>148</v>
      </c>
      <c r="B115" s="434">
        <v>181.75</v>
      </c>
      <c r="C115" s="435">
        <v>196.28568000000001</v>
      </c>
      <c r="D115" s="59">
        <v>7.9976231086657565E-2</v>
      </c>
      <c r="E115" s="286">
        <v>14.535680000000013</v>
      </c>
      <c r="F115" s="436">
        <v>195.11280000000002</v>
      </c>
      <c r="G115" s="437">
        <v>1.1728799999999922</v>
      </c>
    </row>
    <row r="116" spans="1:7" ht="16" thickBot="1" x14ac:dyDescent="0.4">
      <c r="A116" s="510" t="s">
        <v>79</v>
      </c>
      <c r="B116" s="336">
        <v>217.71</v>
      </c>
      <c r="C116" s="511">
        <v>235.12680000000003</v>
      </c>
      <c r="D116" s="287">
        <v>8.0000000000000099E-2</v>
      </c>
      <c r="E116" s="297">
        <v>17.416800000000023</v>
      </c>
      <c r="F116" s="512">
        <v>195.11280000000002</v>
      </c>
      <c r="G116" s="513">
        <v>40.01400000000001</v>
      </c>
    </row>
    <row r="117" spans="1:7" ht="16" thickBot="1" x14ac:dyDescent="0.4">
      <c r="A117" s="104" t="s">
        <v>19</v>
      </c>
      <c r="B117" s="288"/>
      <c r="C117" s="289"/>
      <c r="D117" s="290"/>
      <c r="E117" s="291"/>
      <c r="F117" s="292"/>
      <c r="G117" s="293"/>
    </row>
    <row r="118" spans="1:7" x14ac:dyDescent="0.35">
      <c r="A118" s="433" t="s">
        <v>149</v>
      </c>
      <c r="B118" s="514">
        <v>211.45</v>
      </c>
      <c r="C118" s="435">
        <v>221.18989424999998</v>
      </c>
      <c r="D118" s="283">
        <v>4.6062398912272366E-2</v>
      </c>
      <c r="E118" s="286">
        <v>9.7398942499999919</v>
      </c>
      <c r="F118" s="436">
        <v>174.01460174999997</v>
      </c>
      <c r="G118" s="437">
        <v>47.175292500000012</v>
      </c>
    </row>
    <row r="119" spans="1:7" x14ac:dyDescent="0.35">
      <c r="A119" s="433" t="s">
        <v>128</v>
      </c>
      <c r="B119" s="514">
        <v>212.19</v>
      </c>
      <c r="C119" s="435">
        <v>221.96689425</v>
      </c>
      <c r="D119" s="59">
        <v>4.6076131061784244E-2</v>
      </c>
      <c r="E119" s="286">
        <v>9.776894249999998</v>
      </c>
      <c r="F119" s="436">
        <v>174.01460174999997</v>
      </c>
      <c r="G119" s="437">
        <v>47.952292500000027</v>
      </c>
    </row>
    <row r="120" spans="1:7" x14ac:dyDescent="0.35">
      <c r="A120" s="433" t="s">
        <v>103</v>
      </c>
      <c r="B120" s="514">
        <v>212.19</v>
      </c>
      <c r="C120" s="435">
        <v>233.36460174999996</v>
      </c>
      <c r="D120" s="59">
        <v>9.9790761817239101E-2</v>
      </c>
      <c r="E120" s="286">
        <v>21.174601749999965</v>
      </c>
      <c r="F120" s="436">
        <v>174.01460174999997</v>
      </c>
      <c r="G120" s="437">
        <v>59.349999999999994</v>
      </c>
    </row>
    <row r="121" spans="1:7" x14ac:dyDescent="0.35">
      <c r="A121" s="433" t="s">
        <v>150</v>
      </c>
      <c r="B121" s="514">
        <v>215.27</v>
      </c>
      <c r="C121" s="435">
        <v>234.95553913500001</v>
      </c>
      <c r="D121" s="59">
        <v>9.1445808217587202E-2</v>
      </c>
      <c r="E121" s="286">
        <v>19.685539134999999</v>
      </c>
      <c r="F121" s="436">
        <v>174.01460174999997</v>
      </c>
      <c r="G121" s="437">
        <v>60.940937385000041</v>
      </c>
    </row>
    <row r="122" spans="1:7" x14ac:dyDescent="0.35">
      <c r="A122" s="433" t="s">
        <v>151</v>
      </c>
      <c r="B122" s="514">
        <v>200.77</v>
      </c>
      <c r="C122" s="435">
        <v>209.97589425000001</v>
      </c>
      <c r="D122" s="59">
        <v>4.5852937440852712E-2</v>
      </c>
      <c r="E122" s="286">
        <v>9.2058942500000001</v>
      </c>
      <c r="F122" s="436">
        <v>174.01460174999997</v>
      </c>
      <c r="G122" s="437">
        <v>35.961292500000042</v>
      </c>
    </row>
    <row r="123" spans="1:7" x14ac:dyDescent="0.35">
      <c r="A123" s="433" t="s">
        <v>152</v>
      </c>
      <c r="B123" s="514">
        <v>166.52</v>
      </c>
      <c r="C123" s="435">
        <v>218.53460174999998</v>
      </c>
      <c r="D123" s="59">
        <v>0.31236248949075163</v>
      </c>
      <c r="E123" s="286">
        <v>52.014601749999969</v>
      </c>
      <c r="F123" s="436">
        <v>174.01460174999997</v>
      </c>
      <c r="G123" s="437">
        <v>44.52000000000001</v>
      </c>
    </row>
    <row r="124" spans="1:7" x14ac:dyDescent="0.35">
      <c r="A124" s="433" t="s">
        <v>153</v>
      </c>
      <c r="B124" s="514">
        <v>200.77</v>
      </c>
      <c r="C124" s="435">
        <v>209.97589425000001</v>
      </c>
      <c r="D124" s="59">
        <v>4.5852937440852712E-2</v>
      </c>
      <c r="E124" s="286">
        <v>9.2058942500000001</v>
      </c>
      <c r="F124" s="436">
        <v>174.01460174999997</v>
      </c>
      <c r="G124" s="437">
        <v>35.961292500000042</v>
      </c>
    </row>
    <row r="125" spans="1:7" x14ac:dyDescent="0.35">
      <c r="A125" s="433" t="s">
        <v>154</v>
      </c>
      <c r="B125" s="514">
        <v>200.77</v>
      </c>
      <c r="C125" s="435">
        <v>233.97406344500004</v>
      </c>
      <c r="D125" s="59">
        <v>0.16538359040195263</v>
      </c>
      <c r="E125" s="286">
        <v>33.204063445000031</v>
      </c>
      <c r="F125" s="436">
        <v>174.01460174999997</v>
      </c>
      <c r="G125" s="437">
        <v>59.959461695000073</v>
      </c>
    </row>
    <row r="126" spans="1:7" x14ac:dyDescent="0.35">
      <c r="A126" s="433" t="s">
        <v>155</v>
      </c>
      <c r="B126" s="514">
        <v>200.77</v>
      </c>
      <c r="C126" s="435">
        <v>209.97589425000001</v>
      </c>
      <c r="D126" s="59">
        <v>4.5852937440852712E-2</v>
      </c>
      <c r="E126" s="286">
        <v>9.2058942500000001</v>
      </c>
      <c r="F126" s="436">
        <v>174.01460174999997</v>
      </c>
      <c r="G126" s="437">
        <v>35.961292500000042</v>
      </c>
    </row>
    <row r="127" spans="1:7" x14ac:dyDescent="0.35">
      <c r="A127" s="433" t="s">
        <v>106</v>
      </c>
      <c r="B127" s="514">
        <v>231.64</v>
      </c>
      <c r="C127" s="435">
        <v>258.67561863499998</v>
      </c>
      <c r="D127" s="59">
        <v>0.1167139467924365</v>
      </c>
      <c r="E127" s="286">
        <v>27.035618634999992</v>
      </c>
      <c r="F127" s="436">
        <v>174.01460174999997</v>
      </c>
      <c r="G127" s="437">
        <v>84.661016885000009</v>
      </c>
    </row>
    <row r="128" spans="1:7" x14ac:dyDescent="0.35">
      <c r="A128" s="433" t="s">
        <v>156</v>
      </c>
      <c r="B128" s="514">
        <v>233.6</v>
      </c>
      <c r="C128" s="435">
        <v>244.44739425</v>
      </c>
      <c r="D128" s="59">
        <v>4.643576305650688E-2</v>
      </c>
      <c r="E128" s="286">
        <v>10.847394250000008</v>
      </c>
      <c r="F128" s="436">
        <v>174.01460174999997</v>
      </c>
      <c r="G128" s="437">
        <v>70.432792500000033</v>
      </c>
    </row>
    <row r="129" spans="1:7" x14ac:dyDescent="0.35">
      <c r="A129" s="433" t="s">
        <v>157</v>
      </c>
      <c r="B129" s="514">
        <v>189.35</v>
      </c>
      <c r="C129" s="435">
        <v>197.98489425</v>
      </c>
      <c r="D129" s="59">
        <v>4.5602821494586755E-2</v>
      </c>
      <c r="E129" s="286">
        <v>8.6348942500000021</v>
      </c>
      <c r="F129" s="436">
        <v>174.01460174999997</v>
      </c>
      <c r="G129" s="437">
        <v>23.970292500000028</v>
      </c>
    </row>
    <row r="130" spans="1:7" x14ac:dyDescent="0.35">
      <c r="A130" s="433" t="s">
        <v>158</v>
      </c>
      <c r="B130" s="514">
        <v>212.19</v>
      </c>
      <c r="C130" s="435">
        <v>221.96689425</v>
      </c>
      <c r="D130" s="59">
        <v>4.6076131061784244E-2</v>
      </c>
      <c r="E130" s="286">
        <v>9.776894249999998</v>
      </c>
      <c r="F130" s="436">
        <v>174.01460174999997</v>
      </c>
      <c r="G130" s="437">
        <v>47.952292500000027</v>
      </c>
    </row>
    <row r="131" spans="1:7" x14ac:dyDescent="0.35">
      <c r="A131" s="433" t="s">
        <v>159</v>
      </c>
      <c r="B131" s="514">
        <v>212.19</v>
      </c>
      <c r="C131" s="435">
        <v>233.36127232500002</v>
      </c>
      <c r="D131" s="59">
        <v>9.9775071044818406E-2</v>
      </c>
      <c r="E131" s="286">
        <v>21.171272325000018</v>
      </c>
      <c r="F131" s="436">
        <v>174.01460174999997</v>
      </c>
      <c r="G131" s="437">
        <v>59.346670575000047</v>
      </c>
    </row>
    <row r="132" spans="1:7" x14ac:dyDescent="0.35">
      <c r="A132" s="433" t="s">
        <v>160</v>
      </c>
      <c r="B132" s="514">
        <v>212.19</v>
      </c>
      <c r="C132" s="435">
        <v>221.96689425</v>
      </c>
      <c r="D132" s="59">
        <v>4.6076131061784244E-2</v>
      </c>
      <c r="E132" s="286">
        <v>9.776894249999998</v>
      </c>
      <c r="F132" s="436">
        <v>174.01460174999997</v>
      </c>
      <c r="G132" s="437">
        <v>47.952292500000027</v>
      </c>
    </row>
    <row r="133" spans="1:7" x14ac:dyDescent="0.35">
      <c r="A133" s="433" t="s">
        <v>161</v>
      </c>
      <c r="B133" s="514">
        <v>226.8</v>
      </c>
      <c r="C133" s="435">
        <v>237.30739425000002</v>
      </c>
      <c r="D133" s="59">
        <v>4.6328898809523823E-2</v>
      </c>
      <c r="E133" s="286">
        <v>10.507394250000004</v>
      </c>
      <c r="F133" s="436">
        <v>174.01460174999997</v>
      </c>
      <c r="G133" s="437">
        <v>63.292792500000047</v>
      </c>
    </row>
    <row r="134" spans="1:7" x14ac:dyDescent="0.35">
      <c r="A134" s="433" t="s">
        <v>162</v>
      </c>
      <c r="B134" s="514">
        <v>189.35</v>
      </c>
      <c r="C134" s="435">
        <v>197.98489425</v>
      </c>
      <c r="D134" s="59">
        <v>4.5602821494586755E-2</v>
      </c>
      <c r="E134" s="286">
        <v>8.6348942500000021</v>
      </c>
      <c r="F134" s="436">
        <v>174.01460174999997</v>
      </c>
      <c r="G134" s="437">
        <v>23.970292500000028</v>
      </c>
    </row>
    <row r="135" spans="1:7" x14ac:dyDescent="0.35">
      <c r="A135" s="433" t="s">
        <v>111</v>
      </c>
      <c r="B135" s="514">
        <v>217.9</v>
      </c>
      <c r="C135" s="435">
        <v>227.96239424999999</v>
      </c>
      <c r="D135" s="59">
        <v>4.6178954795777799E-2</v>
      </c>
      <c r="E135" s="286">
        <v>10.062394249999983</v>
      </c>
      <c r="F135" s="436">
        <v>174.01460174999997</v>
      </c>
      <c r="G135" s="437">
        <v>53.94779250000002</v>
      </c>
    </row>
    <row r="136" spans="1:7" x14ac:dyDescent="0.35">
      <c r="A136" s="433" t="s">
        <v>163</v>
      </c>
      <c r="B136" s="514">
        <v>217.9</v>
      </c>
      <c r="C136" s="435">
        <v>227.96239424999999</v>
      </c>
      <c r="D136" s="59">
        <v>4.6178954795777799E-2</v>
      </c>
      <c r="E136" s="286">
        <v>10.062394249999983</v>
      </c>
      <c r="F136" s="436">
        <v>174.01460174999997</v>
      </c>
      <c r="G136" s="437">
        <v>53.94779250000002</v>
      </c>
    </row>
    <row r="137" spans="1:7" x14ac:dyDescent="0.35">
      <c r="A137" s="433" t="s">
        <v>164</v>
      </c>
      <c r="B137" s="514">
        <v>256.93</v>
      </c>
      <c r="C137" s="435">
        <v>282.50522175000003</v>
      </c>
      <c r="D137" s="59">
        <v>9.9541594013933851E-2</v>
      </c>
      <c r="E137" s="286">
        <v>25.575221750000026</v>
      </c>
      <c r="F137" s="436">
        <v>174.01460174999997</v>
      </c>
      <c r="G137" s="437">
        <v>108.49062000000006</v>
      </c>
    </row>
    <row r="138" spans="1:7" x14ac:dyDescent="0.35">
      <c r="A138" s="433" t="s">
        <v>165</v>
      </c>
      <c r="B138" s="514">
        <v>223.11</v>
      </c>
      <c r="C138" s="435">
        <v>233.43289425</v>
      </c>
      <c r="D138" s="59">
        <v>4.6268182734973733E-2</v>
      </c>
      <c r="E138" s="286">
        <v>10.32289424999999</v>
      </c>
      <c r="F138" s="436">
        <v>174.01460174999997</v>
      </c>
      <c r="G138" s="437">
        <v>59.418292500000035</v>
      </c>
    </row>
    <row r="139" spans="1:7" x14ac:dyDescent="0.35">
      <c r="A139" s="433" t="s">
        <v>166</v>
      </c>
      <c r="B139" s="514">
        <v>245.56</v>
      </c>
      <c r="C139" s="435">
        <v>257.00539424999999</v>
      </c>
      <c r="D139" s="59">
        <v>4.6609359219742595E-2</v>
      </c>
      <c r="E139" s="286">
        <v>11.445394249999993</v>
      </c>
      <c r="F139" s="436">
        <v>174.01460174999997</v>
      </c>
      <c r="G139" s="437">
        <v>82.990792500000026</v>
      </c>
    </row>
    <row r="140" spans="1:7" x14ac:dyDescent="0.35">
      <c r="A140" s="433" t="s">
        <v>167</v>
      </c>
      <c r="B140" s="514">
        <v>225.46</v>
      </c>
      <c r="C140" s="435">
        <v>235.90039425000001</v>
      </c>
      <c r="D140" s="59">
        <v>4.6307079969839425E-2</v>
      </c>
      <c r="E140" s="286">
        <v>10.440394249999997</v>
      </c>
      <c r="F140" s="436">
        <v>174.01460174999997</v>
      </c>
      <c r="G140" s="437">
        <v>61.885792500000036</v>
      </c>
    </row>
    <row r="141" spans="1:7" x14ac:dyDescent="0.35">
      <c r="A141" s="433" t="s">
        <v>168</v>
      </c>
      <c r="B141" s="514">
        <v>224.05</v>
      </c>
      <c r="C141" s="435">
        <v>234.41989425</v>
      </c>
      <c r="D141" s="59">
        <v>4.6283839544744416E-2</v>
      </c>
      <c r="E141" s="286">
        <v>10.369894249999987</v>
      </c>
      <c r="F141" s="436">
        <v>174.01460174999997</v>
      </c>
      <c r="G141" s="437">
        <v>60.40529250000003</v>
      </c>
    </row>
    <row r="142" spans="1:7" x14ac:dyDescent="0.35">
      <c r="A142" s="433" t="s">
        <v>169</v>
      </c>
      <c r="B142" s="514">
        <v>228.55</v>
      </c>
      <c r="C142" s="435">
        <v>239.14489424999999</v>
      </c>
      <c r="D142" s="59">
        <v>4.635700831327929E-2</v>
      </c>
      <c r="E142" s="286">
        <v>10.594894249999982</v>
      </c>
      <c r="F142" s="436">
        <v>174.01460174999997</v>
      </c>
      <c r="G142" s="437">
        <v>65.130292500000024</v>
      </c>
    </row>
    <row r="143" spans="1:7" ht="16" thickBot="1" x14ac:dyDescent="0.4">
      <c r="A143" s="433" t="s">
        <v>85</v>
      </c>
      <c r="B143" s="514">
        <v>212.19</v>
      </c>
      <c r="C143" s="435">
        <v>233.36460174999996</v>
      </c>
      <c r="D143" s="287">
        <v>9.9790761817239101E-2</v>
      </c>
      <c r="E143" s="286">
        <v>21.174601749999965</v>
      </c>
      <c r="F143" s="436">
        <v>174.01460174999997</v>
      </c>
      <c r="G143" s="437">
        <v>59.349999999999994</v>
      </c>
    </row>
    <row r="144" spans="1:7" ht="16" thickBot="1" x14ac:dyDescent="0.4">
      <c r="A144" s="104" t="s">
        <v>37</v>
      </c>
      <c r="B144" s="288"/>
      <c r="C144" s="289"/>
      <c r="D144" s="290"/>
      <c r="E144" s="291"/>
      <c r="F144" s="292"/>
      <c r="G144" s="293"/>
    </row>
    <row r="145" spans="1:8" x14ac:dyDescent="0.35">
      <c r="A145" s="115" t="s">
        <v>88</v>
      </c>
      <c r="B145" s="308">
        <v>293.98</v>
      </c>
      <c r="C145" s="282">
        <v>315.12</v>
      </c>
      <c r="D145" s="283">
        <v>7.1909653717939948E-2</v>
      </c>
      <c r="E145" s="286">
        <v>21.139999999999986</v>
      </c>
      <c r="F145" s="436">
        <v>302.83999999999997</v>
      </c>
      <c r="G145" s="437">
        <v>12.28000000000003</v>
      </c>
    </row>
    <row r="146" spans="1:8" x14ac:dyDescent="0.35">
      <c r="A146" s="433" t="s">
        <v>170</v>
      </c>
      <c r="B146" s="434">
        <v>358.08</v>
      </c>
      <c r="C146" s="282">
        <v>375.22</v>
      </c>
      <c r="D146" s="59">
        <v>4.7866398570152041E-2</v>
      </c>
      <c r="E146" s="286">
        <v>17.140000000000043</v>
      </c>
      <c r="F146" s="436">
        <v>302.83999999999997</v>
      </c>
      <c r="G146" s="437">
        <v>72.380000000000052</v>
      </c>
    </row>
    <row r="147" spans="1:8" x14ac:dyDescent="0.35">
      <c r="A147" s="433" t="s">
        <v>171</v>
      </c>
      <c r="B147" s="434">
        <v>358.08</v>
      </c>
      <c r="C147" s="282">
        <v>385.25</v>
      </c>
      <c r="D147" s="59">
        <v>7.5876899016979499E-2</v>
      </c>
      <c r="E147" s="286">
        <v>27.170000000000016</v>
      </c>
      <c r="F147" s="436">
        <v>302.83999999999997</v>
      </c>
      <c r="G147" s="437">
        <v>82.410000000000025</v>
      </c>
    </row>
    <row r="148" spans="1:8" x14ac:dyDescent="0.35">
      <c r="A148" s="515" t="s">
        <v>172</v>
      </c>
      <c r="B148" s="516">
        <v>293.98</v>
      </c>
      <c r="C148" s="282">
        <v>315.12</v>
      </c>
      <c r="D148" s="59">
        <v>7.1909653717939948E-2</v>
      </c>
      <c r="E148" s="286">
        <v>21.139999999999986</v>
      </c>
      <c r="F148" s="436">
        <v>302.83999999999997</v>
      </c>
      <c r="G148" s="437">
        <v>12.28000000000003</v>
      </c>
    </row>
    <row r="149" spans="1:8" x14ac:dyDescent="0.35">
      <c r="A149" s="515" t="s">
        <v>173</v>
      </c>
      <c r="B149" s="516">
        <v>293.98</v>
      </c>
      <c r="C149" s="282">
        <v>315.12</v>
      </c>
      <c r="D149" s="59">
        <v>7.1909653717939948E-2</v>
      </c>
      <c r="E149" s="286">
        <v>21.139999999999986</v>
      </c>
      <c r="F149" s="436">
        <v>302.83999999999997</v>
      </c>
      <c r="G149" s="437">
        <v>12.28000000000003</v>
      </c>
    </row>
    <row r="150" spans="1:8" x14ac:dyDescent="0.35">
      <c r="A150" s="515" t="s">
        <v>101</v>
      </c>
      <c r="B150" s="516">
        <v>293.98</v>
      </c>
      <c r="C150" s="282">
        <v>315.12</v>
      </c>
      <c r="D150" s="59">
        <v>7.1909653717939948E-2</v>
      </c>
      <c r="E150" s="286">
        <v>21.139999999999986</v>
      </c>
      <c r="F150" s="436">
        <v>302.83999999999997</v>
      </c>
      <c r="G150" s="437">
        <v>12.28000000000003</v>
      </c>
    </row>
    <row r="151" spans="1:8" x14ac:dyDescent="0.35">
      <c r="A151" s="515" t="s">
        <v>174</v>
      </c>
      <c r="B151" s="516">
        <v>293.98</v>
      </c>
      <c r="C151" s="282">
        <v>315.12</v>
      </c>
      <c r="D151" s="59">
        <v>7.1909653717939948E-2</v>
      </c>
      <c r="E151" s="286">
        <v>21.139999999999986</v>
      </c>
      <c r="F151" s="436">
        <v>302.83999999999997</v>
      </c>
      <c r="G151" s="437">
        <v>12.28000000000003</v>
      </c>
    </row>
    <row r="152" spans="1:8" x14ac:dyDescent="0.35">
      <c r="A152" s="433" t="s">
        <v>75</v>
      </c>
      <c r="B152" s="434">
        <v>541.22</v>
      </c>
      <c r="C152" s="282">
        <v>541.22</v>
      </c>
      <c r="D152" s="59">
        <v>0</v>
      </c>
      <c r="E152" s="286">
        <v>0</v>
      </c>
      <c r="F152" s="436">
        <v>302.83999999999997</v>
      </c>
      <c r="G152" s="437">
        <v>238.38000000000005</v>
      </c>
    </row>
    <row r="153" spans="1:8" x14ac:dyDescent="0.35">
      <c r="A153" s="515" t="s">
        <v>175</v>
      </c>
      <c r="B153" s="516">
        <v>293.98</v>
      </c>
      <c r="C153" s="282">
        <v>315.12</v>
      </c>
      <c r="D153" s="59">
        <v>7.1909653717939948E-2</v>
      </c>
      <c r="E153" s="286">
        <v>21.139999999999986</v>
      </c>
      <c r="F153" s="436">
        <v>302.83999999999997</v>
      </c>
      <c r="G153" s="437">
        <v>12.28000000000003</v>
      </c>
    </row>
    <row r="154" spans="1:8" x14ac:dyDescent="0.35">
      <c r="A154" s="515" t="s">
        <v>176</v>
      </c>
      <c r="B154" s="516">
        <v>293.98</v>
      </c>
      <c r="C154" s="282">
        <v>315.12</v>
      </c>
      <c r="D154" s="59">
        <v>7.1909653717939948E-2</v>
      </c>
      <c r="E154" s="286">
        <v>21.139999999999986</v>
      </c>
      <c r="F154" s="436">
        <v>302.83999999999997</v>
      </c>
      <c r="G154" s="437">
        <v>12.28000000000003</v>
      </c>
    </row>
    <row r="155" spans="1:8" x14ac:dyDescent="0.35">
      <c r="A155" s="433" t="s">
        <v>177</v>
      </c>
      <c r="B155" s="434">
        <v>162.72999999999999</v>
      </c>
      <c r="C155" s="282">
        <v>172.49</v>
      </c>
      <c r="D155" s="59">
        <v>5.9976648436059855E-2</v>
      </c>
      <c r="E155" s="286">
        <v>9.7600000000000193</v>
      </c>
      <c r="F155" s="436">
        <v>302.83999999999997</v>
      </c>
      <c r="G155" s="474">
        <v>-130.34999999999997</v>
      </c>
    </row>
    <row r="156" spans="1:8" ht="16" thickBot="1" x14ac:dyDescent="0.4">
      <c r="A156" s="433" t="s">
        <v>178</v>
      </c>
      <c r="B156" s="434">
        <v>179.24</v>
      </c>
      <c r="C156" s="282">
        <v>189.99</v>
      </c>
      <c r="D156" s="287">
        <v>5.9975451908056233E-2</v>
      </c>
      <c r="E156" s="286">
        <v>10.75</v>
      </c>
      <c r="F156" s="436">
        <v>302.83999999999997</v>
      </c>
      <c r="G156" s="474">
        <v>-112.84999999999997</v>
      </c>
    </row>
    <row r="157" spans="1:8" ht="16" thickBot="1" x14ac:dyDescent="0.4">
      <c r="A157" s="104" t="s">
        <v>20</v>
      </c>
      <c r="B157" s="288"/>
      <c r="C157" s="289"/>
      <c r="D157" s="290"/>
      <c r="E157" s="291"/>
      <c r="F157" s="292"/>
      <c r="G157" s="293"/>
    </row>
    <row r="158" spans="1:8" x14ac:dyDescent="0.35">
      <c r="A158" s="55" t="s">
        <v>179</v>
      </c>
      <c r="B158" s="295">
        <v>260.45</v>
      </c>
      <c r="C158" s="296">
        <v>270.85000000000002</v>
      </c>
      <c r="D158" s="283">
        <v>3.9930888846227815E-2</v>
      </c>
      <c r="E158" s="284">
        <v>10.400000000000034</v>
      </c>
      <c r="F158" s="251">
        <v>182.45</v>
      </c>
      <c r="G158" s="252">
        <v>88.400000000000034</v>
      </c>
      <c r="H158" s="114"/>
    </row>
    <row r="159" spans="1:8" x14ac:dyDescent="0.35">
      <c r="A159" s="121" t="s">
        <v>180</v>
      </c>
      <c r="B159" s="281"/>
      <c r="C159" s="282">
        <v>212.45</v>
      </c>
      <c r="D159" s="59" t="s">
        <v>922</v>
      </c>
      <c r="E159" s="286"/>
      <c r="F159" s="162">
        <v>182.45</v>
      </c>
      <c r="G159" s="751">
        <v>30</v>
      </c>
      <c r="H159" s="114"/>
    </row>
    <row r="160" spans="1:8" ht="93" x14ac:dyDescent="0.35">
      <c r="A160" s="433" t="s">
        <v>181</v>
      </c>
      <c r="B160" s="517">
        <v>181.2</v>
      </c>
      <c r="C160" s="435">
        <v>188.45</v>
      </c>
      <c r="D160" s="59">
        <v>4.0011037527593822E-2</v>
      </c>
      <c r="E160" s="113">
        <v>7.25</v>
      </c>
      <c r="F160" s="436">
        <v>182.45</v>
      </c>
      <c r="G160" s="437">
        <v>6</v>
      </c>
    </row>
    <row r="161" spans="1:7" x14ac:dyDescent="0.35">
      <c r="A161" s="433" t="s">
        <v>182</v>
      </c>
      <c r="B161" s="517">
        <v>200.9</v>
      </c>
      <c r="C161" s="435">
        <v>208.9</v>
      </c>
      <c r="D161" s="59">
        <v>3.9820806371329016E-2</v>
      </c>
      <c r="E161" s="113">
        <v>8</v>
      </c>
      <c r="F161" s="436">
        <v>182.45</v>
      </c>
      <c r="G161" s="437">
        <v>26.450000000000017</v>
      </c>
    </row>
    <row r="162" spans="1:7" x14ac:dyDescent="0.35">
      <c r="A162" s="433" t="s">
        <v>183</v>
      </c>
      <c r="B162" s="517">
        <v>260.45</v>
      </c>
      <c r="C162" s="435">
        <v>270.85000000000002</v>
      </c>
      <c r="D162" s="59">
        <v>3.9930888846227815E-2</v>
      </c>
      <c r="E162" s="286">
        <v>10.400000000000034</v>
      </c>
      <c r="F162" s="436">
        <v>182.45</v>
      </c>
      <c r="G162" s="437">
        <v>88.400000000000034</v>
      </c>
    </row>
    <row r="163" spans="1:7" x14ac:dyDescent="0.35">
      <c r="A163" s="433" t="s">
        <v>184</v>
      </c>
      <c r="B163" s="517">
        <v>195.3</v>
      </c>
      <c r="C163" s="435">
        <v>203.1</v>
      </c>
      <c r="D163" s="59">
        <v>3.9938556067588234E-2</v>
      </c>
      <c r="E163" s="286">
        <v>7.7999999999999829</v>
      </c>
      <c r="F163" s="436">
        <v>182.45</v>
      </c>
      <c r="G163" s="437">
        <v>20.650000000000006</v>
      </c>
    </row>
    <row r="164" spans="1:7" x14ac:dyDescent="0.35">
      <c r="A164" s="433" t="s">
        <v>79</v>
      </c>
      <c r="B164" s="517">
        <v>212.95</v>
      </c>
      <c r="C164" s="435">
        <v>221.45</v>
      </c>
      <c r="D164" s="59">
        <v>3.9915473115754871E-2</v>
      </c>
      <c r="E164" s="286">
        <v>8.5</v>
      </c>
      <c r="F164" s="436">
        <v>182.45</v>
      </c>
      <c r="G164" s="437">
        <v>39</v>
      </c>
    </row>
    <row r="165" spans="1:7" x14ac:dyDescent="0.35">
      <c r="A165" s="433" t="s">
        <v>185</v>
      </c>
      <c r="B165" s="517">
        <v>159.69999999999999</v>
      </c>
      <c r="C165" s="435">
        <v>166.05</v>
      </c>
      <c r="D165" s="59">
        <v>3.9762053850970716E-2</v>
      </c>
      <c r="E165" s="286">
        <v>6.3500000000000227</v>
      </c>
      <c r="F165" s="436">
        <v>182.45</v>
      </c>
      <c r="G165" s="437">
        <v>-16.399999999999977</v>
      </c>
    </row>
    <row r="166" spans="1:7" x14ac:dyDescent="0.35">
      <c r="A166" s="433" t="s">
        <v>186</v>
      </c>
      <c r="B166" s="517">
        <v>260.45</v>
      </c>
      <c r="C166" s="435">
        <v>270.85000000000002</v>
      </c>
      <c r="D166" s="59">
        <v>3.9930888846227815E-2</v>
      </c>
      <c r="E166" s="286">
        <v>10.400000000000034</v>
      </c>
      <c r="F166" s="436">
        <v>182.45</v>
      </c>
      <c r="G166" s="437">
        <v>88.400000000000034</v>
      </c>
    </row>
    <row r="167" spans="1:7" x14ac:dyDescent="0.35">
      <c r="A167" s="433" t="s">
        <v>187</v>
      </c>
      <c r="B167" s="517">
        <v>195.3</v>
      </c>
      <c r="C167" s="435">
        <v>203.1</v>
      </c>
      <c r="D167" s="59">
        <v>3.9938556067588234E-2</v>
      </c>
      <c r="E167" s="286">
        <v>7.7999999999999829</v>
      </c>
      <c r="F167" s="436">
        <v>182.45</v>
      </c>
      <c r="G167" s="437">
        <v>20.650000000000006</v>
      </c>
    </row>
    <row r="168" spans="1:7" x14ac:dyDescent="0.35">
      <c r="A168" s="433" t="s">
        <v>188</v>
      </c>
      <c r="B168" s="517">
        <v>260.45</v>
      </c>
      <c r="C168" s="435">
        <v>270.85000000000002</v>
      </c>
      <c r="D168" s="59">
        <v>3.9930888846227815E-2</v>
      </c>
      <c r="E168" s="286">
        <v>10.400000000000034</v>
      </c>
      <c r="F168" s="436">
        <v>182.45</v>
      </c>
      <c r="G168" s="437">
        <v>88.400000000000034</v>
      </c>
    </row>
    <row r="169" spans="1:7" x14ac:dyDescent="0.35">
      <c r="A169" s="433" t="s">
        <v>189</v>
      </c>
      <c r="B169" s="517">
        <v>195.3</v>
      </c>
      <c r="C169" s="435">
        <v>203.1</v>
      </c>
      <c r="D169" s="59">
        <v>3.9938556067588234E-2</v>
      </c>
      <c r="E169" s="286">
        <v>7.7999999999999829</v>
      </c>
      <c r="F169" s="436">
        <v>182.45</v>
      </c>
      <c r="G169" s="437">
        <v>20.650000000000006</v>
      </c>
    </row>
    <row r="170" spans="1:7" x14ac:dyDescent="0.35">
      <c r="A170" s="433" t="s">
        <v>190</v>
      </c>
      <c r="B170" s="434">
        <v>131.6</v>
      </c>
      <c r="C170" s="435">
        <v>136.85</v>
      </c>
      <c r="D170" s="294">
        <v>3.9893617021276598E-2</v>
      </c>
      <c r="E170" s="286">
        <v>5.25</v>
      </c>
      <c r="F170" s="436">
        <v>182.45</v>
      </c>
      <c r="G170" s="437">
        <v>-45.599999999999994</v>
      </c>
    </row>
    <row r="171" spans="1:7" ht="16" thickBot="1" x14ac:dyDescent="0.4">
      <c r="A171" s="510" t="s">
        <v>85</v>
      </c>
      <c r="B171" s="336">
        <v>190.95</v>
      </c>
      <c r="C171" s="511">
        <v>198.55</v>
      </c>
      <c r="D171" s="287">
        <v>3.9800995024875746E-2</v>
      </c>
      <c r="E171" s="297">
        <v>7.6000000000000227</v>
      </c>
      <c r="F171" s="512">
        <v>182.45</v>
      </c>
      <c r="G171" s="513">
        <v>16.100000000000023</v>
      </c>
    </row>
    <row r="172" spans="1:7" ht="16" thickBot="1" x14ac:dyDescent="0.4">
      <c r="A172" s="104" t="s">
        <v>191</v>
      </c>
      <c r="B172" s="288"/>
      <c r="C172" s="289"/>
      <c r="D172" s="290"/>
      <c r="E172" s="291"/>
      <c r="F172" s="292"/>
      <c r="G172" s="293"/>
    </row>
    <row r="173" spans="1:7" x14ac:dyDescent="0.35">
      <c r="A173" s="433" t="s">
        <v>1037</v>
      </c>
      <c r="B173" s="434">
        <v>218</v>
      </c>
      <c r="C173" s="309">
        <v>228.9</v>
      </c>
      <c r="D173" s="283">
        <v>5.0000000000000024E-2</v>
      </c>
      <c r="E173" s="286">
        <v>10.900000000000006</v>
      </c>
      <c r="F173" s="436">
        <v>188.0865</v>
      </c>
      <c r="G173" s="437">
        <v>40.813500000000005</v>
      </c>
    </row>
    <row r="174" spans="1:7" hidden="1" x14ac:dyDescent="0.35">
      <c r="A174" s="476" t="s">
        <v>1038</v>
      </c>
      <c r="B174" s="477">
        <v>197.77</v>
      </c>
      <c r="C174" s="518">
        <v>207.6585</v>
      </c>
      <c r="D174" s="379">
        <v>4.9999999999999961E-2</v>
      </c>
      <c r="E174" s="378">
        <v>9.8884999999999934</v>
      </c>
      <c r="F174" s="479">
        <v>188.0865</v>
      </c>
      <c r="G174" s="480">
        <v>19.572000000000003</v>
      </c>
    </row>
    <row r="175" spans="1:7" x14ac:dyDescent="0.35">
      <c r="A175" s="433" t="s">
        <v>1039</v>
      </c>
      <c r="B175" s="281">
        <v>191</v>
      </c>
      <c r="C175" s="303">
        <v>200.55</v>
      </c>
      <c r="D175" s="59">
        <v>5.0000000000000058E-2</v>
      </c>
      <c r="E175" s="304">
        <v>9.5500000000000114</v>
      </c>
      <c r="F175" s="436">
        <v>188.0865</v>
      </c>
      <c r="G175" s="437">
        <v>12.46350000000001</v>
      </c>
    </row>
    <row r="176" spans="1:7" x14ac:dyDescent="0.35">
      <c r="A176" s="433" t="s">
        <v>1040</v>
      </c>
      <c r="B176" s="434">
        <v>191</v>
      </c>
      <c r="C176" s="497">
        <v>200.55</v>
      </c>
      <c r="D176" s="502">
        <v>5.0000000000000058E-2</v>
      </c>
      <c r="E176" s="304">
        <v>9.5500000000000114</v>
      </c>
      <c r="F176" s="436">
        <v>188.0865</v>
      </c>
      <c r="G176" s="437">
        <v>12.46350000000001</v>
      </c>
    </row>
    <row r="177" spans="1:15" x14ac:dyDescent="0.35">
      <c r="A177" s="433" t="s">
        <v>1041</v>
      </c>
      <c r="B177" s="434">
        <v>218</v>
      </c>
      <c r="C177" s="497">
        <v>228.9</v>
      </c>
      <c r="D177" s="502">
        <v>5.0000000000000024E-2</v>
      </c>
      <c r="E177" s="304">
        <v>10.900000000000006</v>
      </c>
      <c r="F177" s="436">
        <v>188.0865</v>
      </c>
      <c r="G177" s="437">
        <v>40.813500000000005</v>
      </c>
    </row>
    <row r="178" spans="1:15" x14ac:dyDescent="0.35">
      <c r="A178" s="433" t="s">
        <v>1042</v>
      </c>
      <c r="B178" s="434">
        <v>192</v>
      </c>
      <c r="C178" s="497">
        <v>201.6</v>
      </c>
      <c r="D178" s="502">
        <v>4.9999999999999968E-2</v>
      </c>
      <c r="E178" s="304">
        <v>9.5999999999999943</v>
      </c>
      <c r="F178" s="436">
        <v>188.0865</v>
      </c>
      <c r="G178" s="437">
        <v>13.513499999999993</v>
      </c>
      <c r="M178" s="107"/>
    </row>
    <row r="179" spans="1:15" x14ac:dyDescent="0.35">
      <c r="A179" s="433" t="s">
        <v>1043</v>
      </c>
      <c r="B179" s="434">
        <v>188</v>
      </c>
      <c r="C179" s="497">
        <v>197.4</v>
      </c>
      <c r="D179" s="502">
        <v>5.0000000000000031E-2</v>
      </c>
      <c r="E179" s="304">
        <v>9.4000000000000057</v>
      </c>
      <c r="F179" s="436">
        <v>188.0865</v>
      </c>
      <c r="G179" s="437">
        <v>9.3135000000000048</v>
      </c>
    </row>
    <row r="180" spans="1:15" x14ac:dyDescent="0.35">
      <c r="A180" s="433" t="s">
        <v>1044</v>
      </c>
      <c r="B180" s="434">
        <v>192</v>
      </c>
      <c r="C180" s="497">
        <v>201.6</v>
      </c>
      <c r="D180" s="502">
        <v>4.9999999999999968E-2</v>
      </c>
      <c r="E180" s="304">
        <v>9.5999999999999943</v>
      </c>
      <c r="F180" s="436">
        <v>188.0865</v>
      </c>
      <c r="G180" s="437">
        <v>13.513499999999993</v>
      </c>
    </row>
    <row r="181" spans="1:15" hidden="1" x14ac:dyDescent="0.35">
      <c r="A181" s="476" t="s">
        <v>1045</v>
      </c>
      <c r="B181" s="477">
        <v>197.77</v>
      </c>
      <c r="C181" s="519">
        <v>207.6585</v>
      </c>
      <c r="D181" s="520">
        <v>4.9999999999999961E-2</v>
      </c>
      <c r="E181" s="377">
        <v>9.8884999999999934</v>
      </c>
      <c r="F181" s="479">
        <v>188.0865</v>
      </c>
      <c r="G181" s="480">
        <v>19.572000000000003</v>
      </c>
    </row>
    <row r="182" spans="1:15" x14ac:dyDescent="0.35">
      <c r="A182" s="433" t="s">
        <v>1046</v>
      </c>
      <c r="B182" s="434">
        <v>184</v>
      </c>
      <c r="C182" s="497">
        <v>193.20000000000002</v>
      </c>
      <c r="D182" s="502">
        <v>5.0000000000000093E-2</v>
      </c>
      <c r="E182" s="304">
        <v>9.2000000000000171</v>
      </c>
      <c r="F182" s="436">
        <v>188.0865</v>
      </c>
      <c r="G182" s="437">
        <v>5.1135000000000161</v>
      </c>
    </row>
    <row r="183" spans="1:15" x14ac:dyDescent="0.35">
      <c r="A183" s="433" t="s">
        <v>1047</v>
      </c>
      <c r="B183" s="434">
        <v>215</v>
      </c>
      <c r="C183" s="497">
        <v>225.75</v>
      </c>
      <c r="D183" s="502">
        <v>0.05</v>
      </c>
      <c r="E183" s="304">
        <v>10.75</v>
      </c>
      <c r="F183" s="436">
        <v>188.0865</v>
      </c>
      <c r="G183" s="437">
        <v>37.663499999999999</v>
      </c>
    </row>
    <row r="184" spans="1:15" x14ac:dyDescent="0.35">
      <c r="A184" s="433" t="s">
        <v>1048</v>
      </c>
      <c r="B184" s="434">
        <v>305</v>
      </c>
      <c r="C184" s="497">
        <v>320.25</v>
      </c>
      <c r="D184" s="502">
        <v>0.05</v>
      </c>
      <c r="E184" s="304">
        <v>15.25</v>
      </c>
      <c r="F184" s="436">
        <v>188.0865</v>
      </c>
      <c r="G184" s="437">
        <v>132.1635</v>
      </c>
    </row>
    <row r="185" spans="1:15" x14ac:dyDescent="0.35">
      <c r="A185" s="433" t="s">
        <v>1049</v>
      </c>
      <c r="B185" s="434">
        <v>286</v>
      </c>
      <c r="C185" s="497">
        <v>300.3</v>
      </c>
      <c r="D185" s="502">
        <v>5.0000000000000037E-2</v>
      </c>
      <c r="E185" s="304">
        <v>14.300000000000011</v>
      </c>
      <c r="F185" s="436">
        <v>188.0865</v>
      </c>
      <c r="G185" s="474">
        <v>112.21350000000001</v>
      </c>
    </row>
    <row r="186" spans="1:15" x14ac:dyDescent="0.35">
      <c r="A186" s="433" t="s">
        <v>1097</v>
      </c>
      <c r="B186" s="434"/>
      <c r="C186" s="749">
        <v>204.09</v>
      </c>
      <c r="D186" s="502" t="s">
        <v>922</v>
      </c>
      <c r="E186" s="304"/>
      <c r="F186" s="750">
        <v>188.09</v>
      </c>
      <c r="G186" s="474">
        <v>16</v>
      </c>
    </row>
    <row r="187" spans="1:15" x14ac:dyDescent="0.35">
      <c r="A187" s="433" t="s">
        <v>1050</v>
      </c>
      <c r="B187" s="434">
        <v>191</v>
      </c>
      <c r="C187" s="497">
        <v>200.55</v>
      </c>
      <c r="D187" s="502">
        <v>5.0000000000000058E-2</v>
      </c>
      <c r="E187" s="304">
        <v>9.5500000000000114</v>
      </c>
      <c r="F187" s="436">
        <v>188.0865</v>
      </c>
      <c r="G187" s="437">
        <v>12.46350000000001</v>
      </c>
    </row>
    <row r="188" spans="1:15" x14ac:dyDescent="0.35">
      <c r="A188" s="433" t="s">
        <v>1051</v>
      </c>
      <c r="B188" s="434">
        <v>191</v>
      </c>
      <c r="C188" s="497">
        <v>200.55</v>
      </c>
      <c r="D188" s="502">
        <v>5.0000000000000058E-2</v>
      </c>
      <c r="E188" s="304">
        <v>9.5500000000000114</v>
      </c>
      <c r="F188" s="436">
        <v>188.0865</v>
      </c>
      <c r="G188" s="437">
        <v>12.46350000000001</v>
      </c>
      <c r="M188" s="107"/>
      <c r="O188" s="107"/>
    </row>
    <row r="189" spans="1:15" x14ac:dyDescent="0.35">
      <c r="A189" s="433" t="s">
        <v>1052</v>
      </c>
      <c r="B189" s="434">
        <v>188.2</v>
      </c>
      <c r="C189" s="497">
        <v>197.60999999999999</v>
      </c>
      <c r="D189" s="502">
        <v>4.9999999999999982E-2</v>
      </c>
      <c r="E189" s="304">
        <v>9.4099999999999966</v>
      </c>
      <c r="F189" s="436">
        <v>188.0865</v>
      </c>
      <c r="G189" s="437">
        <v>9.5234999999999843</v>
      </c>
    </row>
    <row r="190" spans="1:15" hidden="1" x14ac:dyDescent="0.35">
      <c r="A190" s="476" t="s">
        <v>1053</v>
      </c>
      <c r="B190" s="477">
        <v>188.2</v>
      </c>
      <c r="C190" s="519">
        <v>197.60999999999999</v>
      </c>
      <c r="D190" s="520">
        <v>4.9999999999999982E-2</v>
      </c>
      <c r="E190" s="377">
        <v>9.4099999999999966</v>
      </c>
      <c r="F190" s="479">
        <v>188.0865</v>
      </c>
      <c r="G190" s="480">
        <v>9.5234999999999843</v>
      </c>
    </row>
    <row r="191" spans="1:15" x14ac:dyDescent="0.35">
      <c r="A191" s="433" t="s">
        <v>1054</v>
      </c>
      <c r="B191" s="434">
        <v>220</v>
      </c>
      <c r="C191" s="497">
        <v>231</v>
      </c>
      <c r="D191" s="502">
        <v>0.05</v>
      </c>
      <c r="E191" s="304">
        <v>11</v>
      </c>
      <c r="F191" s="436">
        <v>188.0865</v>
      </c>
      <c r="G191" s="437">
        <v>42.913499999999999</v>
      </c>
    </row>
    <row r="192" spans="1:15" x14ac:dyDescent="0.35">
      <c r="A192" s="433" t="s">
        <v>1055</v>
      </c>
      <c r="B192" s="434">
        <v>197.77</v>
      </c>
      <c r="C192" s="497">
        <v>206.72650000000002</v>
      </c>
      <c r="D192" s="502">
        <v>4.5287455124639761E-2</v>
      </c>
      <c r="E192" s="304">
        <v>8.9565000000000055</v>
      </c>
      <c r="F192" s="436">
        <v>188.0865</v>
      </c>
      <c r="G192" s="437">
        <v>18.640000000000015</v>
      </c>
    </row>
    <row r="193" spans="1:16" hidden="1" x14ac:dyDescent="0.35">
      <c r="A193" s="476" t="s">
        <v>1056</v>
      </c>
      <c r="B193" s="477">
        <v>197.77</v>
      </c>
      <c r="C193" s="519">
        <v>207.6585</v>
      </c>
      <c r="D193" s="520">
        <v>4.9999999999999961E-2</v>
      </c>
      <c r="E193" s="377">
        <v>9.8884999999999934</v>
      </c>
      <c r="F193" s="479">
        <v>188.0865</v>
      </c>
      <c r="G193" s="480">
        <v>19.572000000000003</v>
      </c>
    </row>
    <row r="194" spans="1:16" hidden="1" x14ac:dyDescent="0.35">
      <c r="A194" s="476" t="s">
        <v>1057</v>
      </c>
      <c r="B194" s="477">
        <v>197.77</v>
      </c>
      <c r="C194" s="519">
        <v>207.6585</v>
      </c>
      <c r="D194" s="520">
        <v>4.9999999999999961E-2</v>
      </c>
      <c r="E194" s="377">
        <v>9.8884999999999934</v>
      </c>
      <c r="F194" s="479">
        <v>188.0865</v>
      </c>
      <c r="G194" s="480">
        <v>19.572000000000003</v>
      </c>
      <c r="N194" s="107"/>
      <c r="P194" s="107"/>
    </row>
    <row r="195" spans="1:16" x14ac:dyDescent="0.35">
      <c r="A195" s="433" t="s">
        <v>1058</v>
      </c>
      <c r="B195" s="434">
        <v>192</v>
      </c>
      <c r="C195" s="497">
        <v>201.6</v>
      </c>
      <c r="D195" s="502">
        <v>4.9999999999999968E-2</v>
      </c>
      <c r="E195" s="304">
        <v>9.5999999999999943</v>
      </c>
      <c r="F195" s="436">
        <v>188.0865</v>
      </c>
      <c r="G195" s="437">
        <v>13.513499999999993</v>
      </c>
    </row>
    <row r="196" spans="1:16" x14ac:dyDescent="0.35">
      <c r="A196" s="433" t="s">
        <v>1059</v>
      </c>
      <c r="B196" s="434">
        <v>220</v>
      </c>
      <c r="C196" s="497">
        <v>231</v>
      </c>
      <c r="D196" s="502">
        <v>0.05</v>
      </c>
      <c r="E196" s="304">
        <v>11</v>
      </c>
      <c r="F196" s="436">
        <v>188.0865</v>
      </c>
      <c r="G196" s="437">
        <v>42.913499999999999</v>
      </c>
    </row>
    <row r="197" spans="1:16" hidden="1" x14ac:dyDescent="0.35">
      <c r="A197" s="476" t="s">
        <v>1060</v>
      </c>
      <c r="B197" s="477">
        <v>220</v>
      </c>
      <c r="C197" s="519">
        <v>231</v>
      </c>
      <c r="D197" s="520">
        <v>0.05</v>
      </c>
      <c r="E197" s="377">
        <v>11</v>
      </c>
      <c r="F197" s="479">
        <v>188.0865</v>
      </c>
      <c r="G197" s="480">
        <v>42.913499999999999</v>
      </c>
    </row>
    <row r="198" spans="1:16" x14ac:dyDescent="0.35">
      <c r="A198" s="433" t="s">
        <v>1061</v>
      </c>
      <c r="B198" s="434">
        <v>397</v>
      </c>
      <c r="C198" s="497">
        <v>416.85</v>
      </c>
      <c r="D198" s="502">
        <v>5.0000000000000058E-2</v>
      </c>
      <c r="E198" s="304">
        <v>19.850000000000023</v>
      </c>
      <c r="F198" s="436">
        <v>188.0865</v>
      </c>
      <c r="G198" s="437">
        <v>228.76350000000002</v>
      </c>
    </row>
    <row r="199" spans="1:16" x14ac:dyDescent="0.35">
      <c r="A199" s="433" t="s">
        <v>1062</v>
      </c>
      <c r="B199" s="434">
        <v>235</v>
      </c>
      <c r="C199" s="497">
        <v>246.75</v>
      </c>
      <c r="D199" s="502">
        <v>0.05</v>
      </c>
      <c r="E199" s="304">
        <v>11.75</v>
      </c>
      <c r="F199" s="436">
        <v>188.0865</v>
      </c>
      <c r="G199" s="437">
        <v>58.663499999999999</v>
      </c>
    </row>
    <row r="200" spans="1:16" ht="16" thickBot="1" x14ac:dyDescent="0.4">
      <c r="A200" s="433" t="s">
        <v>281</v>
      </c>
      <c r="B200" s="336">
        <v>189</v>
      </c>
      <c r="C200" s="521">
        <v>198.45000000000002</v>
      </c>
      <c r="D200" s="522">
        <v>5.0000000000000093E-2</v>
      </c>
      <c r="E200" s="304">
        <v>9.4500000000000171</v>
      </c>
      <c r="F200" s="436">
        <v>188.0865</v>
      </c>
      <c r="G200" s="437">
        <v>10.363500000000016</v>
      </c>
    </row>
    <row r="201" spans="1:16" ht="16" thickBot="1" x14ac:dyDescent="0.4">
      <c r="A201" s="104" t="s">
        <v>22</v>
      </c>
      <c r="B201" s="310"/>
      <c r="C201" s="328"/>
      <c r="D201" s="278"/>
      <c r="E201" s="291"/>
      <c r="F201" s="292"/>
      <c r="G201" s="293"/>
    </row>
    <row r="202" spans="1:16" x14ac:dyDescent="0.35">
      <c r="A202" s="55" t="s">
        <v>199</v>
      </c>
      <c r="B202" s="374">
        <v>209.18</v>
      </c>
      <c r="C202" s="449">
        <v>227.69</v>
      </c>
      <c r="D202" s="283">
        <v>8.8488383210631946E-2</v>
      </c>
      <c r="E202" s="284">
        <v>18.509999999999991</v>
      </c>
      <c r="F202" s="251">
        <v>197.69</v>
      </c>
      <c r="G202" s="285">
        <v>30</v>
      </c>
    </row>
    <row r="203" spans="1:16" x14ac:dyDescent="0.35">
      <c r="A203" s="433" t="s">
        <v>192</v>
      </c>
      <c r="B203" s="448">
        <v>211.18</v>
      </c>
      <c r="C203" s="449">
        <v>232.69</v>
      </c>
      <c r="D203" s="59">
        <v>0.10185623638602136</v>
      </c>
      <c r="E203" s="286">
        <v>21.509999999999991</v>
      </c>
      <c r="F203" s="436">
        <v>197.69</v>
      </c>
      <c r="G203" s="437">
        <v>35</v>
      </c>
    </row>
    <row r="204" spans="1:16" x14ac:dyDescent="0.35">
      <c r="A204" s="433" t="s">
        <v>193</v>
      </c>
      <c r="B204" s="448">
        <v>211.18</v>
      </c>
      <c r="C204" s="449">
        <v>227.69</v>
      </c>
      <c r="D204" s="59">
        <v>7.8179751870442238E-2</v>
      </c>
      <c r="E204" s="286">
        <v>16.509999999999991</v>
      </c>
      <c r="F204" s="436">
        <v>197.69</v>
      </c>
      <c r="G204" s="437">
        <v>30</v>
      </c>
    </row>
    <row r="205" spans="1:16" x14ac:dyDescent="0.35">
      <c r="A205" s="433" t="s">
        <v>194</v>
      </c>
      <c r="B205" s="448">
        <v>209.18</v>
      </c>
      <c r="C205" s="449">
        <v>227.69</v>
      </c>
      <c r="D205" s="59">
        <v>8.8488383210631946E-2</v>
      </c>
      <c r="E205" s="286">
        <v>18.509999999999991</v>
      </c>
      <c r="F205" s="436">
        <v>197.69</v>
      </c>
      <c r="G205" s="437">
        <v>30</v>
      </c>
    </row>
    <row r="206" spans="1:16" x14ac:dyDescent="0.35">
      <c r="A206" s="433" t="s">
        <v>196</v>
      </c>
      <c r="B206" s="448">
        <v>199.18</v>
      </c>
      <c r="C206" s="449">
        <v>208.29</v>
      </c>
      <c r="D206" s="59">
        <v>4.5737523847775803E-2</v>
      </c>
      <c r="E206" s="286">
        <v>9.1099999999999852</v>
      </c>
      <c r="F206" s="436">
        <v>197.69</v>
      </c>
      <c r="G206" s="437">
        <v>10.599999999999994</v>
      </c>
    </row>
    <row r="207" spans="1:16" x14ac:dyDescent="0.35">
      <c r="A207" s="433" t="s">
        <v>104</v>
      </c>
      <c r="B207" s="448"/>
      <c r="C207" s="449">
        <v>229.69</v>
      </c>
      <c r="D207" s="59" t="s">
        <v>922</v>
      </c>
      <c r="E207" s="286"/>
      <c r="F207" s="436">
        <v>197.69</v>
      </c>
      <c r="G207" s="474">
        <v>32</v>
      </c>
    </row>
    <row r="208" spans="1:16" x14ac:dyDescent="0.35">
      <c r="A208" s="433" t="s">
        <v>195</v>
      </c>
      <c r="B208" s="448">
        <v>199.18</v>
      </c>
      <c r="C208" s="449">
        <v>218.89</v>
      </c>
      <c r="D208" s="59">
        <v>9.8955718445626964E-2</v>
      </c>
      <c r="E208" s="286">
        <v>19.70999999999998</v>
      </c>
      <c r="F208" s="436">
        <v>197.69</v>
      </c>
      <c r="G208" s="474">
        <v>21.199999999999989</v>
      </c>
    </row>
    <row r="209" spans="1:7" x14ac:dyDescent="0.35">
      <c r="A209" s="433" t="s">
        <v>197</v>
      </c>
      <c r="B209" s="448">
        <v>209.18</v>
      </c>
      <c r="C209" s="449">
        <v>218.89</v>
      </c>
      <c r="D209" s="59">
        <v>4.6419351754469734E-2</v>
      </c>
      <c r="E209" s="286">
        <v>9.7099999999999795</v>
      </c>
      <c r="F209" s="436">
        <v>197.69</v>
      </c>
      <c r="G209" s="437">
        <v>21.199999999999989</v>
      </c>
    </row>
    <row r="210" spans="1:7" x14ac:dyDescent="0.35">
      <c r="A210" s="433" t="s">
        <v>200</v>
      </c>
      <c r="B210" s="448">
        <v>209.18</v>
      </c>
      <c r="C210" s="449">
        <v>223.69</v>
      </c>
      <c r="D210" s="59">
        <v>6.9366096185103698E-2</v>
      </c>
      <c r="E210" s="286">
        <v>14.509999999999991</v>
      </c>
      <c r="F210" s="436">
        <v>197.69</v>
      </c>
      <c r="G210" s="437">
        <v>26</v>
      </c>
    </row>
    <row r="211" spans="1:7" x14ac:dyDescent="0.35">
      <c r="A211" s="433" t="s">
        <v>201</v>
      </c>
      <c r="B211" s="448">
        <v>199.18</v>
      </c>
      <c r="C211" s="449">
        <v>314.09000000000003</v>
      </c>
      <c r="D211" s="59">
        <v>0.57691535294708318</v>
      </c>
      <c r="E211" s="286">
        <v>114.91000000000003</v>
      </c>
      <c r="F211" s="436">
        <v>197.69</v>
      </c>
      <c r="G211" s="437">
        <v>116.40000000000003</v>
      </c>
    </row>
    <row r="212" spans="1:7" x14ac:dyDescent="0.35">
      <c r="A212" s="433" t="s">
        <v>202</v>
      </c>
      <c r="B212" s="448">
        <v>298.95999999999998</v>
      </c>
      <c r="C212" s="449">
        <v>218.89</v>
      </c>
      <c r="D212" s="59">
        <v>-0.26782847203639282</v>
      </c>
      <c r="E212" s="286">
        <v>-80.069999999999993</v>
      </c>
      <c r="F212" s="436">
        <v>197.69</v>
      </c>
      <c r="G212" s="437">
        <v>21.199999999999989</v>
      </c>
    </row>
    <row r="213" spans="1:7" x14ac:dyDescent="0.35">
      <c r="A213" s="433" t="s">
        <v>198</v>
      </c>
      <c r="B213" s="448">
        <v>209.18</v>
      </c>
      <c r="C213" s="449">
        <v>218.89</v>
      </c>
      <c r="D213" s="59">
        <v>4.6419351754469734E-2</v>
      </c>
      <c r="E213" s="286">
        <v>9.7099999999999795</v>
      </c>
      <c r="F213" s="436">
        <v>197.69</v>
      </c>
      <c r="G213" s="437">
        <v>21.199999999999989</v>
      </c>
    </row>
    <row r="214" spans="1:7" ht="16" thickBot="1" x14ac:dyDescent="0.4">
      <c r="A214" s="510" t="s">
        <v>203</v>
      </c>
      <c r="B214" s="523">
        <v>219.18</v>
      </c>
      <c r="C214" s="449">
        <v>229.19</v>
      </c>
      <c r="D214" s="287">
        <v>4.5670225385527834E-2</v>
      </c>
      <c r="E214" s="297">
        <v>10.009999999999991</v>
      </c>
      <c r="F214" s="512">
        <v>197.69</v>
      </c>
      <c r="G214" s="513">
        <v>31.5</v>
      </c>
    </row>
    <row r="215" spans="1:7" ht="16" thickBot="1" x14ac:dyDescent="0.4">
      <c r="A215" s="104" t="s">
        <v>23</v>
      </c>
      <c r="B215" s="288"/>
      <c r="C215" s="277"/>
      <c r="D215" s="290"/>
      <c r="E215" s="291"/>
      <c r="F215" s="292"/>
      <c r="G215" s="293"/>
    </row>
    <row r="216" spans="1:7" x14ac:dyDescent="0.35">
      <c r="A216" s="121" t="s">
        <v>204</v>
      </c>
      <c r="B216" s="295">
        <v>224.6</v>
      </c>
      <c r="C216" s="303">
        <v>231.79999999999998</v>
      </c>
      <c r="D216" s="59">
        <v>3.2056990204808497E-2</v>
      </c>
      <c r="E216" s="286">
        <v>7.1999999999999886</v>
      </c>
      <c r="F216" s="162">
        <v>188</v>
      </c>
      <c r="G216" s="163">
        <v>43.799999999999983</v>
      </c>
    </row>
    <row r="217" spans="1:7" x14ac:dyDescent="0.35">
      <c r="A217" s="433" t="s">
        <v>105</v>
      </c>
      <c r="B217" s="434">
        <v>224.6</v>
      </c>
      <c r="C217" s="497">
        <v>231.79999999999998</v>
      </c>
      <c r="D217" s="59">
        <v>3.2056990204808497E-2</v>
      </c>
      <c r="E217" s="286">
        <v>7.1999999999999886</v>
      </c>
      <c r="F217" s="436">
        <v>188</v>
      </c>
      <c r="G217" s="437">
        <v>43.799999999999983</v>
      </c>
    </row>
    <row r="218" spans="1:7" x14ac:dyDescent="0.35">
      <c r="A218" s="433" t="s">
        <v>106</v>
      </c>
      <c r="B218" s="434">
        <v>224.6</v>
      </c>
      <c r="C218" s="497">
        <v>231.79999999999998</v>
      </c>
      <c r="D218" s="59">
        <v>3.2056990204808497E-2</v>
      </c>
      <c r="E218" s="286">
        <v>7.1999999999999886</v>
      </c>
      <c r="F218" s="436">
        <v>188</v>
      </c>
      <c r="G218" s="437">
        <v>43.799999999999983</v>
      </c>
    </row>
    <row r="219" spans="1:7" x14ac:dyDescent="0.35">
      <c r="A219" s="433" t="s">
        <v>205</v>
      </c>
      <c r="B219" s="434">
        <v>210.8</v>
      </c>
      <c r="C219" s="497">
        <v>218</v>
      </c>
      <c r="D219" s="59">
        <v>3.4155597722960097E-2</v>
      </c>
      <c r="E219" s="286">
        <v>7.1999999999999886</v>
      </c>
      <c r="F219" s="436">
        <v>188</v>
      </c>
      <c r="G219" s="437">
        <v>30</v>
      </c>
    </row>
    <row r="220" spans="1:7" x14ac:dyDescent="0.35">
      <c r="A220" s="433" t="s">
        <v>206</v>
      </c>
      <c r="B220" s="434">
        <v>210.8</v>
      </c>
      <c r="C220" s="497">
        <v>218</v>
      </c>
      <c r="D220" s="59">
        <v>3.4155597722960097E-2</v>
      </c>
      <c r="E220" s="286">
        <v>7.1999999999999886</v>
      </c>
      <c r="F220" s="436">
        <v>188</v>
      </c>
      <c r="G220" s="437">
        <v>30</v>
      </c>
    </row>
    <row r="221" spans="1:7" x14ac:dyDescent="0.35">
      <c r="A221" s="433" t="s">
        <v>207</v>
      </c>
      <c r="B221" s="434">
        <v>190.8</v>
      </c>
      <c r="C221" s="497">
        <v>198</v>
      </c>
      <c r="D221" s="59">
        <v>3.773584905660371E-2</v>
      </c>
      <c r="E221" s="286">
        <v>7.1999999999999886</v>
      </c>
      <c r="F221" s="436">
        <v>188</v>
      </c>
      <c r="G221" s="437">
        <v>10</v>
      </c>
    </row>
    <row r="222" spans="1:7" x14ac:dyDescent="0.35">
      <c r="A222" s="433" t="s">
        <v>208</v>
      </c>
      <c r="B222" s="434">
        <v>224.6</v>
      </c>
      <c r="C222" s="497">
        <v>231.79999999999998</v>
      </c>
      <c r="D222" s="59">
        <v>3.2056990204808497E-2</v>
      </c>
      <c r="E222" s="286">
        <v>7.1999999999999886</v>
      </c>
      <c r="F222" s="436">
        <v>188</v>
      </c>
      <c r="G222" s="437">
        <v>43.799999999999983</v>
      </c>
    </row>
    <row r="223" spans="1:7" x14ac:dyDescent="0.35">
      <c r="A223" s="433" t="s">
        <v>209</v>
      </c>
      <c r="B223" s="434">
        <v>224.6</v>
      </c>
      <c r="C223" s="497">
        <v>231.79999999999998</v>
      </c>
      <c r="D223" s="59">
        <v>3.2056990204808497E-2</v>
      </c>
      <c r="E223" s="286">
        <v>7.1999999999999886</v>
      </c>
      <c r="F223" s="436">
        <v>188</v>
      </c>
      <c r="G223" s="437">
        <v>43.799999999999983</v>
      </c>
    </row>
    <row r="224" spans="1:7" x14ac:dyDescent="0.35">
      <c r="A224" s="433" t="s">
        <v>210</v>
      </c>
      <c r="B224" s="434">
        <v>210.8</v>
      </c>
      <c r="C224" s="497">
        <v>218</v>
      </c>
      <c r="D224" s="59">
        <v>3.4155597722960097E-2</v>
      </c>
      <c r="E224" s="286">
        <v>7.1999999999999886</v>
      </c>
      <c r="F224" s="436">
        <v>188</v>
      </c>
      <c r="G224" s="437">
        <v>30</v>
      </c>
    </row>
    <row r="225" spans="1:16" ht="16" thickBot="1" x14ac:dyDescent="0.4">
      <c r="A225" s="507" t="s">
        <v>169</v>
      </c>
      <c r="B225" s="336">
        <v>224.6</v>
      </c>
      <c r="C225" s="393">
        <v>231.79999999999998</v>
      </c>
      <c r="D225" s="311">
        <v>3.2056990204808497E-2</v>
      </c>
      <c r="E225" s="312">
        <v>7.1999999999999886</v>
      </c>
      <c r="F225" s="494">
        <v>188</v>
      </c>
      <c r="G225" s="504">
        <v>43.799999999999983</v>
      </c>
    </row>
    <row r="226" spans="1:16" ht="16" thickBot="1" x14ac:dyDescent="0.4">
      <c r="A226" s="104" t="s">
        <v>211</v>
      </c>
      <c r="B226" s="288"/>
      <c r="C226" s="289"/>
      <c r="D226" s="290"/>
      <c r="E226" s="291"/>
      <c r="F226" s="292"/>
      <c r="G226" s="293"/>
    </row>
    <row r="227" spans="1:16" x14ac:dyDescent="0.35">
      <c r="A227" s="267" t="s">
        <v>212</v>
      </c>
      <c r="B227" s="249">
        <v>367.9</v>
      </c>
      <c r="C227" s="268">
        <v>367.9</v>
      </c>
      <c r="D227" s="313">
        <v>0</v>
      </c>
      <c r="E227" s="284">
        <v>0</v>
      </c>
      <c r="F227" s="251">
        <v>352.8</v>
      </c>
      <c r="G227" s="252">
        <v>15.099999999999966</v>
      </c>
    </row>
    <row r="228" spans="1:16" ht="15.75" customHeight="1" x14ac:dyDescent="0.35">
      <c r="A228" s="524" t="s">
        <v>213</v>
      </c>
      <c r="B228" s="250">
        <v>367.9</v>
      </c>
      <c r="C228" s="525">
        <v>367.9</v>
      </c>
      <c r="D228" s="266">
        <v>0</v>
      </c>
      <c r="E228" s="286">
        <v>0</v>
      </c>
      <c r="F228" s="436">
        <v>352.8</v>
      </c>
      <c r="G228" s="474">
        <v>15.099999999999966</v>
      </c>
    </row>
    <row r="229" spans="1:16" ht="31" x14ac:dyDescent="0.35">
      <c r="A229" s="433" t="s">
        <v>214</v>
      </c>
      <c r="B229" s="448">
        <v>367.9</v>
      </c>
      <c r="C229" s="525">
        <v>367.9</v>
      </c>
      <c r="D229" s="265">
        <v>0</v>
      </c>
      <c r="E229" s="286">
        <v>0</v>
      </c>
      <c r="F229" s="436">
        <v>352.8</v>
      </c>
      <c r="G229" s="474">
        <v>15.099999999999966</v>
      </c>
    </row>
    <row r="230" spans="1:16" s="84" customFormat="1" ht="31" x14ac:dyDescent="0.35">
      <c r="A230" s="475" t="s">
        <v>215</v>
      </c>
      <c r="B230" s="526">
        <v>367.9</v>
      </c>
      <c r="C230" s="525">
        <v>367.9</v>
      </c>
      <c r="D230" s="265">
        <v>0</v>
      </c>
      <c r="E230" s="286">
        <v>0</v>
      </c>
      <c r="F230" s="436">
        <v>352.8</v>
      </c>
      <c r="G230" s="474">
        <v>15.099999999999966</v>
      </c>
    </row>
    <row r="231" spans="1:16" x14ac:dyDescent="0.35">
      <c r="A231" s="475" t="s">
        <v>216</v>
      </c>
      <c r="B231" s="526">
        <v>963.1</v>
      </c>
      <c r="C231" s="525">
        <v>1040.1120000000001</v>
      </c>
      <c r="D231" s="265">
        <v>7.9962620703976806E-2</v>
      </c>
      <c r="E231" s="286">
        <v>77.012000000000057</v>
      </c>
      <c r="F231" s="436">
        <v>352.8</v>
      </c>
      <c r="G231" s="527">
        <v>687.31200000000013</v>
      </c>
      <c r="H231" s="84"/>
      <c r="I231" s="84"/>
      <c r="J231" s="84"/>
      <c r="K231" s="84"/>
      <c r="L231" s="84"/>
      <c r="M231" s="84"/>
      <c r="N231" s="84"/>
      <c r="O231" s="84"/>
      <c r="P231" s="84"/>
    </row>
    <row r="232" spans="1:16" ht="31" x14ac:dyDescent="0.35">
      <c r="A232" s="475" t="s">
        <v>217</v>
      </c>
      <c r="B232" s="526">
        <v>11556.8</v>
      </c>
      <c r="C232" s="528">
        <v>12481.34</v>
      </c>
      <c r="D232" s="265">
        <v>7.9999653883428015E-2</v>
      </c>
      <c r="E232" s="286">
        <v>924.54000000000087</v>
      </c>
      <c r="F232" s="436">
        <v>352.8</v>
      </c>
      <c r="G232" s="527">
        <v>12128.54</v>
      </c>
      <c r="H232" s="84"/>
      <c r="I232" s="84"/>
      <c r="J232" s="84"/>
      <c r="K232" s="84"/>
      <c r="L232" s="84"/>
      <c r="M232" s="84"/>
      <c r="N232" s="84"/>
      <c r="O232" s="84"/>
      <c r="P232" s="84"/>
    </row>
    <row r="233" spans="1:16" ht="31" x14ac:dyDescent="0.35">
      <c r="A233" s="433" t="s">
        <v>218</v>
      </c>
      <c r="B233" s="448">
        <v>367.9</v>
      </c>
      <c r="C233" s="525">
        <v>367.9</v>
      </c>
      <c r="D233" s="266">
        <v>0</v>
      </c>
      <c r="E233" s="286">
        <v>0</v>
      </c>
      <c r="F233" s="436">
        <v>352.8</v>
      </c>
      <c r="G233" s="474">
        <v>15.099999999999966</v>
      </c>
    </row>
    <row r="234" spans="1:16" x14ac:dyDescent="0.35">
      <c r="A234" s="376" t="s">
        <v>219</v>
      </c>
      <c r="B234" s="448">
        <v>367.9</v>
      </c>
      <c r="C234" s="525">
        <v>367.9</v>
      </c>
      <c r="D234" s="266">
        <v>0</v>
      </c>
      <c r="E234" s="286">
        <v>0</v>
      </c>
      <c r="F234" s="436">
        <v>352.8</v>
      </c>
      <c r="G234" s="474">
        <v>15.099999999999966</v>
      </c>
    </row>
    <row r="235" spans="1:16" ht="31" x14ac:dyDescent="0.35">
      <c r="A235" s="376" t="s">
        <v>220</v>
      </c>
      <c r="B235" s="448">
        <v>703.84</v>
      </c>
      <c r="C235" s="525">
        <v>760.1451426000001</v>
      </c>
      <c r="D235" s="266">
        <v>7.9997076892475649E-2</v>
      </c>
      <c r="E235" s="286">
        <v>56.305142600000067</v>
      </c>
      <c r="F235" s="436">
        <v>352.8</v>
      </c>
      <c r="G235" s="474">
        <v>407.34514260000009</v>
      </c>
    </row>
    <row r="236" spans="1:16" ht="31" x14ac:dyDescent="0.35">
      <c r="A236" s="376" t="s">
        <v>221</v>
      </c>
      <c r="B236" s="448">
        <v>9000</v>
      </c>
      <c r="C236" s="525">
        <v>9720</v>
      </c>
      <c r="D236" s="266">
        <v>0.08</v>
      </c>
      <c r="E236" s="286">
        <v>720</v>
      </c>
      <c r="F236" s="436">
        <v>352.8</v>
      </c>
      <c r="G236" s="474">
        <v>9367.2000000000007</v>
      </c>
    </row>
    <row r="237" spans="1:16" x14ac:dyDescent="0.35">
      <c r="A237" s="529" t="s">
        <v>222</v>
      </c>
      <c r="B237" s="530">
        <v>963.1</v>
      </c>
      <c r="C237" s="525">
        <v>1040.1120000000001</v>
      </c>
      <c r="D237" s="266">
        <v>7.9962620703976806E-2</v>
      </c>
      <c r="E237" s="286">
        <v>77.012000000000057</v>
      </c>
      <c r="F237" s="436">
        <v>352.8</v>
      </c>
      <c r="G237" s="474">
        <v>687.31200000000013</v>
      </c>
    </row>
    <row r="238" spans="1:16" s="84" customFormat="1" ht="31" x14ac:dyDescent="0.35">
      <c r="A238" s="529" t="s">
        <v>223</v>
      </c>
      <c r="B238" s="531">
        <v>11556.8</v>
      </c>
      <c r="C238" s="528">
        <v>12481.34</v>
      </c>
      <c r="D238" s="266">
        <v>7.9999653883428015E-2</v>
      </c>
      <c r="E238" s="286">
        <v>924.54000000000087</v>
      </c>
      <c r="F238" s="436">
        <v>352.8</v>
      </c>
      <c r="G238" s="527">
        <v>12128.54</v>
      </c>
      <c r="H238" s="27"/>
      <c r="I238" s="27"/>
      <c r="J238" s="27"/>
      <c r="K238" s="27"/>
      <c r="L238" s="27"/>
      <c r="M238" s="27"/>
      <c r="N238" s="27"/>
      <c r="O238" s="27"/>
      <c r="P238" s="27"/>
    </row>
    <row r="239" spans="1:16" s="84" customFormat="1" ht="15.65" customHeight="1" x14ac:dyDescent="0.35">
      <c r="A239" s="529" t="s">
        <v>224</v>
      </c>
      <c r="B239" s="531">
        <v>367.9</v>
      </c>
      <c r="C239" s="528">
        <v>367.9</v>
      </c>
      <c r="D239" s="266">
        <v>0</v>
      </c>
      <c r="E239" s="286">
        <v>0</v>
      </c>
      <c r="F239" s="436">
        <v>352.8</v>
      </c>
      <c r="G239" s="527">
        <v>15.099999999999966</v>
      </c>
      <c r="H239" s="27"/>
      <c r="I239" s="27"/>
      <c r="J239" s="27"/>
      <c r="K239" s="27"/>
      <c r="L239" s="27"/>
      <c r="M239" s="27"/>
      <c r="N239" s="27"/>
      <c r="O239" s="27"/>
      <c r="P239" s="27"/>
    </row>
    <row r="240" spans="1:16" s="84" customFormat="1" ht="15.65" customHeight="1" x14ac:dyDescent="0.35">
      <c r="A240" s="376" t="s">
        <v>225</v>
      </c>
      <c r="B240" s="531">
        <v>1055.57</v>
      </c>
      <c r="C240" s="528">
        <v>1140.0160434999998</v>
      </c>
      <c r="D240" s="266">
        <v>8.000042015214516E-2</v>
      </c>
      <c r="E240" s="286">
        <v>84.44604349999986</v>
      </c>
      <c r="F240" s="436">
        <v>352.8</v>
      </c>
      <c r="G240" s="527">
        <v>787.21604349999984</v>
      </c>
      <c r="H240" s="27"/>
      <c r="I240" s="27"/>
      <c r="J240" s="27"/>
      <c r="K240" s="27"/>
      <c r="L240" s="27"/>
      <c r="M240" s="27"/>
      <c r="N240" s="27"/>
      <c r="O240" s="27"/>
      <c r="P240" s="27"/>
    </row>
    <row r="241" spans="1:16" s="84" customFormat="1" ht="31.5" thickBot="1" x14ac:dyDescent="0.4">
      <c r="A241" s="375" t="s">
        <v>226</v>
      </c>
      <c r="B241" s="532">
        <v>13500</v>
      </c>
      <c r="C241" s="533">
        <v>14580</v>
      </c>
      <c r="D241" s="266">
        <v>0.08</v>
      </c>
      <c r="E241" s="286">
        <v>1080</v>
      </c>
      <c r="F241" s="494">
        <v>352.8</v>
      </c>
      <c r="G241" s="534">
        <v>14227.2</v>
      </c>
      <c r="H241" s="27"/>
      <c r="I241" s="27"/>
      <c r="J241" s="27"/>
      <c r="K241" s="27"/>
      <c r="L241" s="27"/>
      <c r="M241" s="27"/>
      <c r="N241" s="27"/>
      <c r="O241" s="27"/>
      <c r="P241" s="27"/>
    </row>
    <row r="242" spans="1:16" ht="16" thickBot="1" x14ac:dyDescent="0.4">
      <c r="A242" s="104" t="s">
        <v>227</v>
      </c>
      <c r="B242" s="288"/>
      <c r="C242" s="289"/>
      <c r="D242" s="290"/>
      <c r="E242" s="291"/>
      <c r="F242" s="292"/>
      <c r="G242" s="293"/>
    </row>
    <row r="243" spans="1:16" ht="31" x14ac:dyDescent="0.35">
      <c r="A243" s="121" t="s">
        <v>228</v>
      </c>
      <c r="B243" s="327">
        <v>369.59</v>
      </c>
      <c r="C243" s="349">
        <v>387.2654</v>
      </c>
      <c r="D243" s="315">
        <v>4.7824345896804635E-2</v>
      </c>
      <c r="E243" s="316">
        <v>17.675400000000025</v>
      </c>
      <c r="F243" s="350">
        <v>312.2654</v>
      </c>
      <c r="G243" s="351">
        <v>75</v>
      </c>
    </row>
    <row r="244" spans="1:16" x14ac:dyDescent="0.35">
      <c r="A244" s="433" t="s">
        <v>229</v>
      </c>
      <c r="B244" s="535">
        <v>309.58999999999997</v>
      </c>
      <c r="C244" s="343">
        <v>327.2654</v>
      </c>
      <c r="D244" s="315">
        <v>5.709292935818349E-2</v>
      </c>
      <c r="E244" s="316">
        <v>17.675400000000025</v>
      </c>
      <c r="F244" s="317">
        <v>312.2654</v>
      </c>
      <c r="G244" s="536">
        <v>15</v>
      </c>
    </row>
    <row r="245" spans="1:16" x14ac:dyDescent="0.35">
      <c r="A245" s="433" t="s">
        <v>230</v>
      </c>
      <c r="B245" s="535">
        <v>299.77</v>
      </c>
      <c r="C245" s="343">
        <v>317.44540000000001</v>
      </c>
      <c r="D245" s="315">
        <v>5.8963205123928428E-2</v>
      </c>
      <c r="E245" s="316">
        <v>17.675400000000025</v>
      </c>
      <c r="F245" s="317">
        <v>312.2654</v>
      </c>
      <c r="G245" s="536">
        <v>5.1800000000000068</v>
      </c>
    </row>
    <row r="246" spans="1:16" x14ac:dyDescent="0.35">
      <c r="A246" s="433" t="s">
        <v>231</v>
      </c>
      <c r="B246" s="535">
        <v>308.04999999999995</v>
      </c>
      <c r="C246" s="343">
        <v>325.72539999999998</v>
      </c>
      <c r="D246" s="315">
        <v>5.7378347670832747E-2</v>
      </c>
      <c r="E246" s="316">
        <v>17.675400000000025</v>
      </c>
      <c r="F246" s="317">
        <v>312.2654</v>
      </c>
      <c r="G246" s="536">
        <v>13.45999999999998</v>
      </c>
    </row>
    <row r="247" spans="1:16" x14ac:dyDescent="0.35">
      <c r="A247" s="433" t="s">
        <v>232</v>
      </c>
      <c r="B247" s="535">
        <v>309.58999999999997</v>
      </c>
      <c r="C247" s="343">
        <v>327.2654</v>
      </c>
      <c r="D247" s="315">
        <v>5.709292935818349E-2</v>
      </c>
      <c r="E247" s="316">
        <v>17.675400000000025</v>
      </c>
      <c r="F247" s="317">
        <v>312.2654</v>
      </c>
      <c r="G247" s="536">
        <v>15</v>
      </c>
    </row>
    <row r="248" spans="1:16" x14ac:dyDescent="0.35">
      <c r="A248" s="433" t="s">
        <v>233</v>
      </c>
      <c r="B248" s="535">
        <v>319.58999999999997</v>
      </c>
      <c r="C248" s="343">
        <v>340.2654</v>
      </c>
      <c r="D248" s="315">
        <v>6.4693513564254276E-2</v>
      </c>
      <c r="E248" s="316">
        <v>20.675400000000025</v>
      </c>
      <c r="F248" s="317">
        <v>312.2654</v>
      </c>
      <c r="G248" s="536">
        <v>28</v>
      </c>
    </row>
    <row r="249" spans="1:16" x14ac:dyDescent="0.35">
      <c r="A249" s="433" t="s">
        <v>234</v>
      </c>
      <c r="B249" s="535">
        <v>319.58999999999997</v>
      </c>
      <c r="C249" s="343">
        <v>340.2654</v>
      </c>
      <c r="D249" s="315">
        <v>6.4693513564254276E-2</v>
      </c>
      <c r="E249" s="316">
        <v>20.675400000000025</v>
      </c>
      <c r="F249" s="317">
        <v>312.2654</v>
      </c>
      <c r="G249" s="536">
        <v>28</v>
      </c>
    </row>
    <row r="250" spans="1:16" ht="31" x14ac:dyDescent="0.35">
      <c r="A250" s="433" t="s">
        <v>235</v>
      </c>
      <c r="B250" s="535">
        <v>310.11999999999995</v>
      </c>
      <c r="C250" s="343">
        <v>340.2654</v>
      </c>
      <c r="D250" s="315">
        <v>9.7205597833097054E-2</v>
      </c>
      <c r="E250" s="316">
        <v>30.145400000000052</v>
      </c>
      <c r="F250" s="317">
        <v>312.2654</v>
      </c>
      <c r="G250" s="536">
        <v>28</v>
      </c>
    </row>
    <row r="251" spans="1:16" x14ac:dyDescent="0.35">
      <c r="A251" s="433" t="s">
        <v>236</v>
      </c>
      <c r="B251" s="535">
        <v>300.58999999999997</v>
      </c>
      <c r="C251" s="343">
        <v>318.2654</v>
      </c>
      <c r="D251" s="315">
        <v>5.8802355367776796E-2</v>
      </c>
      <c r="E251" s="316">
        <v>17.675400000000025</v>
      </c>
      <c r="F251" s="317">
        <v>312.2654</v>
      </c>
      <c r="G251" s="537">
        <v>6</v>
      </c>
    </row>
    <row r="252" spans="1:16" x14ac:dyDescent="0.35">
      <c r="A252" s="433" t="s">
        <v>237</v>
      </c>
      <c r="B252" s="535">
        <v>300.58999999999997</v>
      </c>
      <c r="C252" s="343">
        <v>318.86540000000002</v>
      </c>
      <c r="D252" s="266">
        <v>6.079842975481569E-2</v>
      </c>
      <c r="E252" s="316">
        <v>18.275400000000047</v>
      </c>
      <c r="F252" s="317">
        <v>312.2654</v>
      </c>
      <c r="G252" s="537">
        <v>6.6000000000000227</v>
      </c>
    </row>
    <row r="253" spans="1:16" x14ac:dyDescent="0.35">
      <c r="A253" s="433" t="s">
        <v>238</v>
      </c>
      <c r="B253" s="535">
        <v>304.58999999999997</v>
      </c>
      <c r="C253" s="343">
        <v>323.2654</v>
      </c>
      <c r="D253" s="266">
        <v>6.1313240749860554E-2</v>
      </c>
      <c r="E253" s="316">
        <v>18.675400000000025</v>
      </c>
      <c r="F253" s="317">
        <v>312.2654</v>
      </c>
      <c r="G253" s="537">
        <v>11</v>
      </c>
    </row>
    <row r="254" spans="1:16" x14ac:dyDescent="0.35">
      <c r="A254" s="433" t="s">
        <v>239</v>
      </c>
      <c r="B254" s="448">
        <v>310.11999999999995</v>
      </c>
      <c r="C254" s="343">
        <v>327.79539999999997</v>
      </c>
      <c r="D254" s="266">
        <v>5.6995356636140936E-2</v>
      </c>
      <c r="E254" s="316">
        <v>17.675400000000025</v>
      </c>
      <c r="F254" s="317">
        <v>312.2654</v>
      </c>
      <c r="G254" s="538">
        <v>15.529999999999973</v>
      </c>
    </row>
    <row r="255" spans="1:16" customFormat="1" x14ac:dyDescent="0.35">
      <c r="A255" s="433" t="s">
        <v>1063</v>
      </c>
      <c r="B255" s="712"/>
      <c r="C255" s="712">
        <v>342.27</v>
      </c>
      <c r="D255" s="717" t="s">
        <v>922</v>
      </c>
      <c r="E255" s="364">
        <v>30</v>
      </c>
      <c r="F255" s="364">
        <v>312.27</v>
      </c>
      <c r="G255" s="748">
        <v>30</v>
      </c>
    </row>
    <row r="256" spans="1:16" x14ac:dyDescent="0.35">
      <c r="A256" s="433" t="s">
        <v>240</v>
      </c>
      <c r="B256" s="535">
        <v>322.58999999999997</v>
      </c>
      <c r="C256" s="343">
        <v>345.2654</v>
      </c>
      <c r="D256" s="315">
        <v>7.0291701540655407E-2</v>
      </c>
      <c r="E256" s="316">
        <v>22.675400000000025</v>
      </c>
      <c r="F256" s="317">
        <v>312.2654</v>
      </c>
      <c r="G256" s="539">
        <v>33</v>
      </c>
    </row>
    <row r="257" spans="1:7" x14ac:dyDescent="0.35">
      <c r="A257" s="433" t="s">
        <v>241</v>
      </c>
      <c r="B257" s="535">
        <v>324.58999999999997</v>
      </c>
      <c r="C257" s="343">
        <v>342.2654</v>
      </c>
      <c r="D257" s="315">
        <v>5.4454542653809501E-2</v>
      </c>
      <c r="E257" s="286">
        <v>17.675400000000025</v>
      </c>
      <c r="F257" s="436">
        <v>312.2654</v>
      </c>
      <c r="G257" s="540">
        <v>30</v>
      </c>
    </row>
    <row r="258" spans="1:7" x14ac:dyDescent="0.35">
      <c r="A258" s="433" t="s">
        <v>242</v>
      </c>
      <c r="B258" s="535">
        <v>319.58999999999997</v>
      </c>
      <c r="C258" s="343">
        <v>337.2654</v>
      </c>
      <c r="D258" s="266">
        <v>5.5306486435745879E-2</v>
      </c>
      <c r="E258" s="286">
        <v>17.675400000000025</v>
      </c>
      <c r="F258" s="317">
        <v>312.2654</v>
      </c>
      <c r="G258" s="538">
        <v>25</v>
      </c>
    </row>
    <row r="259" spans="1:7" x14ac:dyDescent="0.35">
      <c r="A259" s="433" t="s">
        <v>243</v>
      </c>
      <c r="B259" s="535">
        <v>300.58999999999997</v>
      </c>
      <c r="C259" s="343">
        <v>322.2654</v>
      </c>
      <c r="D259" s="266">
        <v>7.210951794803562E-2</v>
      </c>
      <c r="E259" s="286">
        <v>21.675400000000025</v>
      </c>
      <c r="F259" s="317">
        <v>312.2654</v>
      </c>
      <c r="G259" s="539">
        <v>10</v>
      </c>
    </row>
    <row r="260" spans="1:7" x14ac:dyDescent="0.35">
      <c r="A260" s="433" t="s">
        <v>1104</v>
      </c>
      <c r="B260" s="535"/>
      <c r="C260" s="343">
        <v>322.27</v>
      </c>
      <c r="D260" s="266"/>
      <c r="E260" s="286">
        <v>6</v>
      </c>
      <c r="F260" s="317">
        <v>312.27</v>
      </c>
      <c r="G260" s="720">
        <v>10</v>
      </c>
    </row>
    <row r="261" spans="1:7" ht="15" customHeight="1" x14ac:dyDescent="0.35">
      <c r="A261" s="433" t="s">
        <v>244</v>
      </c>
      <c r="B261" s="535">
        <v>299.58999999999997</v>
      </c>
      <c r="C261" s="343">
        <v>322.2654</v>
      </c>
      <c r="D261" s="315">
        <v>7.5688107079675646E-2</v>
      </c>
      <c r="E261" s="286">
        <v>22.675400000000025</v>
      </c>
      <c r="F261" s="317">
        <v>312.2654</v>
      </c>
      <c r="G261" s="537">
        <v>10</v>
      </c>
    </row>
    <row r="262" spans="1:7" ht="15" customHeight="1" x14ac:dyDescent="0.35">
      <c r="A262" s="433" t="s">
        <v>756</v>
      </c>
      <c r="B262" s="535"/>
      <c r="C262" s="343">
        <v>353.46999999999997</v>
      </c>
      <c r="D262" s="315"/>
      <c r="E262" s="286">
        <v>1.2</v>
      </c>
      <c r="F262" s="317">
        <v>312.27</v>
      </c>
      <c r="G262" s="719">
        <v>41.2</v>
      </c>
    </row>
    <row r="263" spans="1:7" ht="15" customHeight="1" x14ac:dyDescent="0.35">
      <c r="A263" s="433" t="s">
        <v>245</v>
      </c>
      <c r="B263" s="535">
        <v>359.59</v>
      </c>
      <c r="C263" s="343">
        <v>377.2654</v>
      </c>
      <c r="D263" s="315">
        <v>4.9154314636113423E-2</v>
      </c>
      <c r="E263" s="286">
        <v>17.675400000000025</v>
      </c>
      <c r="F263" s="317">
        <v>312.2654</v>
      </c>
      <c r="G263" s="537">
        <v>65</v>
      </c>
    </row>
    <row r="264" spans="1:7" x14ac:dyDescent="0.35">
      <c r="A264" s="433" t="s">
        <v>246</v>
      </c>
      <c r="B264" s="535">
        <v>300.58999999999997</v>
      </c>
      <c r="C264" s="343">
        <v>318.2654</v>
      </c>
      <c r="D264" s="315">
        <v>5.8802355367776796E-2</v>
      </c>
      <c r="E264" s="286">
        <v>17.675400000000025</v>
      </c>
      <c r="F264" s="317">
        <v>312.2654</v>
      </c>
      <c r="G264" s="538">
        <v>6</v>
      </c>
    </row>
    <row r="265" spans="1:7" x14ac:dyDescent="0.35">
      <c r="A265" s="433" t="s">
        <v>247</v>
      </c>
      <c r="B265" s="535">
        <v>324.58999999999997</v>
      </c>
      <c r="C265" s="343">
        <v>342.2654</v>
      </c>
      <c r="D265" s="315">
        <v>5.4454542653809501E-2</v>
      </c>
      <c r="E265" s="286">
        <v>17.675400000000025</v>
      </c>
      <c r="F265" s="317">
        <v>312.2654</v>
      </c>
      <c r="G265" s="538">
        <v>30</v>
      </c>
    </row>
    <row r="266" spans="1:7" x14ac:dyDescent="0.35">
      <c r="A266" s="433" t="s">
        <v>248</v>
      </c>
      <c r="B266" s="535">
        <v>299.58999999999997</v>
      </c>
      <c r="C266" s="343">
        <v>317.2654</v>
      </c>
      <c r="D266" s="315">
        <v>5.8998631462999516E-2</v>
      </c>
      <c r="E266" s="286">
        <v>17.675400000000025</v>
      </c>
      <c r="F266" s="317">
        <v>312.2654</v>
      </c>
      <c r="G266" s="538">
        <v>5</v>
      </c>
    </row>
    <row r="267" spans="1:7" x14ac:dyDescent="0.35">
      <c r="A267" s="433" t="s">
        <v>249</v>
      </c>
      <c r="B267" s="541">
        <v>309.58999999999997</v>
      </c>
      <c r="C267" s="343">
        <v>327.2654</v>
      </c>
      <c r="D267" s="318">
        <v>5.709292935818349E-2</v>
      </c>
      <c r="E267" s="286">
        <v>17.675400000000025</v>
      </c>
      <c r="F267" s="317">
        <v>312.2654</v>
      </c>
      <c r="G267" s="538">
        <v>15</v>
      </c>
    </row>
    <row r="268" spans="1:7" x14ac:dyDescent="0.35">
      <c r="A268" s="433" t="s">
        <v>250</v>
      </c>
      <c r="B268" s="535">
        <v>308.04999999999995</v>
      </c>
      <c r="C268" s="343">
        <v>325.72539999999998</v>
      </c>
      <c r="D268" s="315">
        <v>5.7378347670832747E-2</v>
      </c>
      <c r="E268" s="286">
        <v>17.675400000000025</v>
      </c>
      <c r="F268" s="317">
        <v>312.2654</v>
      </c>
      <c r="G268" s="538">
        <v>13.45999999999998</v>
      </c>
    </row>
    <row r="269" spans="1:7" x14ac:dyDescent="0.35">
      <c r="A269" s="433" t="s">
        <v>251</v>
      </c>
      <c r="B269" s="535">
        <v>299.77</v>
      </c>
      <c r="C269" s="343">
        <v>317.44540000000001</v>
      </c>
      <c r="D269" s="315">
        <v>5.8963205123928428E-2</v>
      </c>
      <c r="E269" s="286">
        <v>17.675400000000025</v>
      </c>
      <c r="F269" s="317">
        <v>312.2654</v>
      </c>
      <c r="G269" s="538">
        <v>5.1800000000000068</v>
      </c>
    </row>
    <row r="270" spans="1:7" x14ac:dyDescent="0.35">
      <c r="A270" s="433" t="s">
        <v>252</v>
      </c>
      <c r="B270" s="535">
        <v>300.58999999999997</v>
      </c>
      <c r="C270" s="343">
        <v>318.2654</v>
      </c>
      <c r="D270" s="318">
        <v>5.8802355367776796E-2</v>
      </c>
      <c r="E270" s="286">
        <v>17.675400000000025</v>
      </c>
      <c r="F270" s="317">
        <v>312.2654</v>
      </c>
      <c r="G270" s="538">
        <v>6</v>
      </c>
    </row>
    <row r="271" spans="1:7" x14ac:dyDescent="0.35">
      <c r="A271" s="715" t="s">
        <v>1103</v>
      </c>
      <c r="B271" s="746"/>
      <c r="C271" s="343">
        <v>314.27</v>
      </c>
      <c r="D271" s="747" t="s">
        <v>922</v>
      </c>
      <c r="E271" s="286"/>
      <c r="F271" s="317">
        <v>312.27</v>
      </c>
      <c r="G271" s="748">
        <v>2</v>
      </c>
    </row>
    <row r="272" spans="1:7" x14ac:dyDescent="0.35">
      <c r="A272" s="507" t="s">
        <v>253</v>
      </c>
      <c r="B272" s="541">
        <v>309.58999999999997</v>
      </c>
      <c r="C272" s="343">
        <v>327.2654</v>
      </c>
      <c r="D272" s="318">
        <v>5.709292935818349E-2</v>
      </c>
      <c r="E272" s="286">
        <v>17.675400000000025</v>
      </c>
      <c r="F272" s="317">
        <v>312.2654</v>
      </c>
      <c r="G272" s="538">
        <v>15</v>
      </c>
    </row>
    <row r="273" spans="1:7" ht="16" thickBot="1" x14ac:dyDescent="0.4">
      <c r="A273" s="507" t="s">
        <v>254</v>
      </c>
      <c r="B273" s="541">
        <v>314.58999999999997</v>
      </c>
      <c r="C273" s="352">
        <v>332.2654</v>
      </c>
      <c r="D273" s="353">
        <v>5.6185511300422854E-2</v>
      </c>
      <c r="E273" s="312">
        <v>17.675400000000025</v>
      </c>
      <c r="F273" s="354">
        <v>312.2654</v>
      </c>
      <c r="G273" s="394">
        <v>20</v>
      </c>
    </row>
    <row r="274" spans="1:7" ht="16" thickBot="1" x14ac:dyDescent="0.4">
      <c r="A274" s="144" t="s">
        <v>24</v>
      </c>
      <c r="B274" s="344"/>
      <c r="C274" s="300"/>
      <c r="D274" s="345"/>
      <c r="E274" s="346"/>
      <c r="F274" s="347"/>
      <c r="G274" s="348"/>
    </row>
    <row r="275" spans="1:7" x14ac:dyDescent="0.35">
      <c r="A275" s="355" t="s">
        <v>255</v>
      </c>
      <c r="B275" s="281">
        <v>197.42</v>
      </c>
      <c r="C275" s="303">
        <v>205.22</v>
      </c>
      <c r="D275" s="59">
        <v>3.9509674804984359E-2</v>
      </c>
      <c r="E275" s="286">
        <v>7.8000000000000114</v>
      </c>
      <c r="F275" s="162">
        <v>202.74</v>
      </c>
      <c r="G275" s="163">
        <v>2.4799999999999898</v>
      </c>
    </row>
    <row r="276" spans="1:7" x14ac:dyDescent="0.35">
      <c r="A276" s="473" t="s">
        <v>256</v>
      </c>
      <c r="B276" s="434">
        <v>244.44</v>
      </c>
      <c r="C276" s="497">
        <v>252.24</v>
      </c>
      <c r="D276" s="59">
        <v>3.1909671084928863E-2</v>
      </c>
      <c r="E276" s="286">
        <v>7.8000000000000114</v>
      </c>
      <c r="F276" s="436">
        <v>202.74</v>
      </c>
      <c r="G276" s="437">
        <v>49.5</v>
      </c>
    </row>
    <row r="277" spans="1:7" x14ac:dyDescent="0.35">
      <c r="A277" s="473" t="s">
        <v>163</v>
      </c>
      <c r="B277" s="434">
        <v>196.98</v>
      </c>
      <c r="C277" s="497">
        <v>204.78</v>
      </c>
      <c r="D277" s="59">
        <v>3.9597928723728359E-2</v>
      </c>
      <c r="E277" s="286">
        <v>7.8000000000000114</v>
      </c>
      <c r="F277" s="436">
        <v>202.74</v>
      </c>
      <c r="G277" s="437">
        <v>2.039999999999992</v>
      </c>
    </row>
    <row r="278" spans="1:7" x14ac:dyDescent="0.35">
      <c r="A278" s="473" t="s">
        <v>257</v>
      </c>
      <c r="B278" s="434">
        <v>200.03</v>
      </c>
      <c r="C278" s="497">
        <v>207.83</v>
      </c>
      <c r="D278" s="59">
        <v>3.8994150877368454E-2</v>
      </c>
      <c r="E278" s="286">
        <v>7.8000000000000114</v>
      </c>
      <c r="F278" s="436">
        <v>202.74</v>
      </c>
      <c r="G278" s="437">
        <v>5.0900000000000034</v>
      </c>
    </row>
    <row r="279" spans="1:7" x14ac:dyDescent="0.35">
      <c r="A279" s="473" t="s">
        <v>258</v>
      </c>
      <c r="B279" s="434">
        <v>248.25</v>
      </c>
      <c r="C279" s="497">
        <v>256.05</v>
      </c>
      <c r="D279" s="59">
        <v>3.141993957703932E-2</v>
      </c>
      <c r="E279" s="286">
        <v>7.8000000000000114</v>
      </c>
      <c r="F279" s="436">
        <v>202.74</v>
      </c>
      <c r="G279" s="437">
        <v>53.31</v>
      </c>
    </row>
    <row r="280" spans="1:7" x14ac:dyDescent="0.35">
      <c r="A280" s="473" t="s">
        <v>259</v>
      </c>
      <c r="B280" s="434">
        <v>218.57</v>
      </c>
      <c r="C280" s="497">
        <v>226.37</v>
      </c>
      <c r="D280" s="59">
        <v>3.5686507754952697E-2</v>
      </c>
      <c r="E280" s="286">
        <v>7.8000000000000114</v>
      </c>
      <c r="F280" s="436">
        <v>202.74</v>
      </c>
      <c r="G280" s="437">
        <v>23.629999999999995</v>
      </c>
    </row>
    <row r="281" spans="1:7" x14ac:dyDescent="0.35">
      <c r="A281" s="473" t="s">
        <v>260</v>
      </c>
      <c r="B281" s="320">
        <v>218.89</v>
      </c>
      <c r="C281" s="497">
        <v>226.69</v>
      </c>
      <c r="D281" s="59">
        <v>3.5634336881538727E-2</v>
      </c>
      <c r="E281" s="286">
        <v>7.8000000000000114</v>
      </c>
      <c r="F281" s="436">
        <v>202.74</v>
      </c>
      <c r="G281" s="437">
        <v>23.949999999999989</v>
      </c>
    </row>
    <row r="282" spans="1:7" ht="16" thickBot="1" x14ac:dyDescent="0.4">
      <c r="A282" s="337" t="s">
        <v>85</v>
      </c>
      <c r="B282" s="336">
        <v>269.64</v>
      </c>
      <c r="C282" s="521">
        <v>277.44</v>
      </c>
      <c r="D282" s="287">
        <v>2.8927458834000934E-2</v>
      </c>
      <c r="E282" s="286">
        <v>7.8000000000000114</v>
      </c>
      <c r="F282" s="436">
        <v>202.74</v>
      </c>
      <c r="G282" s="437">
        <v>74.699999999999989</v>
      </c>
    </row>
    <row r="283" spans="1:7" ht="16" thickBot="1" x14ac:dyDescent="0.4">
      <c r="A283" s="104" t="s">
        <v>25</v>
      </c>
      <c r="B283" s="288"/>
      <c r="C283" s="321"/>
      <c r="D283" s="322"/>
      <c r="E283" s="291"/>
      <c r="F283" s="292"/>
      <c r="G283" s="293"/>
    </row>
    <row r="284" spans="1:7" x14ac:dyDescent="0.35">
      <c r="A284" s="433" t="s">
        <v>261</v>
      </c>
      <c r="B284" s="295">
        <v>211.83</v>
      </c>
      <c r="C284" s="314">
        <v>218.96000000000004</v>
      </c>
      <c r="D284" s="283">
        <v>3.3659066232356247E-2</v>
      </c>
      <c r="E284" s="304">
        <v>7.1300000000000239</v>
      </c>
      <c r="F284" s="436">
        <v>185.36</v>
      </c>
      <c r="G284" s="437">
        <v>33.600000000000023</v>
      </c>
    </row>
    <row r="285" spans="1:7" x14ac:dyDescent="0.35">
      <c r="A285" s="433" t="s">
        <v>262</v>
      </c>
      <c r="B285" s="434">
        <v>189.36</v>
      </c>
      <c r="C285" s="497">
        <v>196.49000000000004</v>
      </c>
      <c r="D285" s="502">
        <v>3.7653147444022095E-2</v>
      </c>
      <c r="E285" s="304">
        <v>7.1300000000000239</v>
      </c>
      <c r="F285" s="436">
        <v>185.36</v>
      </c>
      <c r="G285" s="437">
        <v>11.130000000000024</v>
      </c>
    </row>
    <row r="286" spans="1:7" ht="16" thickBot="1" x14ac:dyDescent="0.4">
      <c r="A286" s="433" t="s">
        <v>263</v>
      </c>
      <c r="B286" s="508">
        <v>211.83</v>
      </c>
      <c r="C286" s="393">
        <v>218.96000000000004</v>
      </c>
      <c r="D286" s="503">
        <v>3.3659066232356247E-2</v>
      </c>
      <c r="E286" s="304">
        <v>7.1300000000000239</v>
      </c>
      <c r="F286" s="436">
        <v>185.36</v>
      </c>
      <c r="G286" s="437">
        <v>33.600000000000023</v>
      </c>
    </row>
    <row r="287" spans="1:7" ht="16" thickBot="1" x14ac:dyDescent="0.4">
      <c r="A287" s="104" t="s">
        <v>26</v>
      </c>
      <c r="B287" s="323"/>
      <c r="C287" s="300"/>
      <c r="D287" s="301"/>
      <c r="E287" s="289"/>
      <c r="F287" s="292"/>
      <c r="G287" s="293"/>
    </row>
    <row r="288" spans="1:7" x14ac:dyDescent="0.35">
      <c r="A288" s="433" t="s">
        <v>163</v>
      </c>
      <c r="B288" s="281">
        <v>198.23</v>
      </c>
      <c r="C288" s="324">
        <v>205.73</v>
      </c>
      <c r="D288" s="59">
        <v>3.783483831912425E-2</v>
      </c>
      <c r="E288" s="286">
        <v>7.5</v>
      </c>
      <c r="F288" s="436">
        <v>195.08</v>
      </c>
      <c r="G288" s="437">
        <v>10.649999999999977</v>
      </c>
    </row>
    <row r="289" spans="1:7" ht="16" thickBot="1" x14ac:dyDescent="0.4">
      <c r="A289" s="433" t="s">
        <v>79</v>
      </c>
      <c r="B289" s="434">
        <v>214.04</v>
      </c>
      <c r="C289" s="542">
        <v>221.54</v>
      </c>
      <c r="D289" s="59">
        <v>3.5040179405718561E-2</v>
      </c>
      <c r="E289" s="286">
        <v>7.5</v>
      </c>
      <c r="F289" s="436">
        <v>195.08</v>
      </c>
      <c r="G289" s="437">
        <v>26.45999999999998</v>
      </c>
    </row>
    <row r="290" spans="1:7" ht="16" thickBot="1" x14ac:dyDescent="0.4">
      <c r="A290" s="104" t="s">
        <v>27</v>
      </c>
      <c r="B290" s="288"/>
      <c r="C290" s="321"/>
      <c r="D290" s="290"/>
      <c r="E290" s="291"/>
      <c r="F290" s="292"/>
      <c r="G290" s="293"/>
    </row>
    <row r="291" spans="1:7" x14ac:dyDescent="0.35">
      <c r="A291" s="433" t="s">
        <v>86</v>
      </c>
      <c r="B291" s="374">
        <v>211.45</v>
      </c>
      <c r="C291" s="449">
        <v>222.02250000000001</v>
      </c>
      <c r="D291" s="283">
        <v>5.0000000000000093E-2</v>
      </c>
      <c r="E291" s="286">
        <v>10.572500000000019</v>
      </c>
      <c r="F291" s="436">
        <v>196.90650000000002</v>
      </c>
      <c r="G291" s="437">
        <v>25.115999999999985</v>
      </c>
    </row>
    <row r="292" spans="1:7" x14ac:dyDescent="0.35">
      <c r="A292" s="433" t="s">
        <v>1065</v>
      </c>
      <c r="B292" s="448">
        <v>226.16</v>
      </c>
      <c r="C292" s="449">
        <v>237.46800000000002</v>
      </c>
      <c r="D292" s="59">
        <v>5.0000000000000093E-2</v>
      </c>
      <c r="E292" s="286">
        <v>11.308000000000021</v>
      </c>
      <c r="F292" s="436">
        <v>196.90650000000002</v>
      </c>
      <c r="G292" s="437">
        <v>40.561499999999995</v>
      </c>
    </row>
    <row r="293" spans="1:7" x14ac:dyDescent="0.35">
      <c r="A293" s="433" t="s">
        <v>1066</v>
      </c>
      <c r="B293" s="448"/>
      <c r="C293" s="449">
        <v>222.47650000000002</v>
      </c>
      <c r="D293" s="59" t="s">
        <v>922</v>
      </c>
      <c r="E293" s="286"/>
      <c r="F293" s="436">
        <v>196.90650000000002</v>
      </c>
      <c r="G293" s="474">
        <v>25.569999999999993</v>
      </c>
    </row>
    <row r="294" spans="1:7" x14ac:dyDescent="0.35">
      <c r="A294" s="433" t="s">
        <v>1067</v>
      </c>
      <c r="B294" s="448"/>
      <c r="C294" s="449">
        <v>222.47650000000002</v>
      </c>
      <c r="D294" s="59" t="s">
        <v>922</v>
      </c>
      <c r="E294" s="286"/>
      <c r="F294" s="436">
        <v>196.90650000000002</v>
      </c>
      <c r="G294" s="474">
        <v>25.569999999999993</v>
      </c>
    </row>
    <row r="295" spans="1:7" x14ac:dyDescent="0.35">
      <c r="A295" s="433" t="s">
        <v>1068</v>
      </c>
      <c r="B295" s="448">
        <v>225.09</v>
      </c>
      <c r="C295" s="449">
        <v>236.34450000000004</v>
      </c>
      <c r="D295" s="59">
        <v>5.0000000000000155E-2</v>
      </c>
      <c r="E295" s="286">
        <v>11.254500000000036</v>
      </c>
      <c r="F295" s="436">
        <v>196.90650000000002</v>
      </c>
      <c r="G295" s="474">
        <v>39.438000000000017</v>
      </c>
    </row>
    <row r="296" spans="1:7" x14ac:dyDescent="0.35">
      <c r="A296" s="433" t="s">
        <v>1069</v>
      </c>
      <c r="B296" s="448"/>
      <c r="C296" s="449">
        <v>220.42650000000003</v>
      </c>
      <c r="D296" s="59" t="s">
        <v>922</v>
      </c>
      <c r="E296" s="286"/>
      <c r="F296" s="436">
        <v>196.90650000000002</v>
      </c>
      <c r="G296" s="474">
        <v>23.52000000000001</v>
      </c>
    </row>
    <row r="297" spans="1:7" x14ac:dyDescent="0.35">
      <c r="A297" s="433" t="s">
        <v>1070</v>
      </c>
      <c r="B297" s="448">
        <v>226.16</v>
      </c>
      <c r="C297" s="449">
        <v>237.46800000000002</v>
      </c>
      <c r="D297" s="59">
        <v>5.0000000000000093E-2</v>
      </c>
      <c r="E297" s="286">
        <v>11.308000000000021</v>
      </c>
      <c r="F297" s="436">
        <v>196.90650000000002</v>
      </c>
      <c r="G297" s="474">
        <v>40.561499999999995</v>
      </c>
    </row>
    <row r="298" spans="1:7" x14ac:dyDescent="0.35">
      <c r="A298" s="433" t="s">
        <v>1071</v>
      </c>
      <c r="B298" s="448">
        <v>226.16</v>
      </c>
      <c r="C298" s="449">
        <v>237.46800000000002</v>
      </c>
      <c r="D298" s="59">
        <v>5.0000000000000093E-2</v>
      </c>
      <c r="E298" s="286">
        <v>11.308000000000021</v>
      </c>
      <c r="F298" s="436">
        <v>196.90650000000002</v>
      </c>
      <c r="G298" s="474">
        <v>40.561499999999995</v>
      </c>
    </row>
    <row r="299" spans="1:7" x14ac:dyDescent="0.35">
      <c r="A299" s="433" t="s">
        <v>255</v>
      </c>
      <c r="B299" s="448">
        <v>203.81</v>
      </c>
      <c r="C299" s="449">
        <v>214.00050000000002</v>
      </c>
      <c r="D299" s="59">
        <v>5.0000000000000072E-2</v>
      </c>
      <c r="E299" s="286">
        <v>10.190500000000014</v>
      </c>
      <c r="F299" s="436">
        <v>196.90650000000002</v>
      </c>
      <c r="G299" s="474">
        <v>17.093999999999994</v>
      </c>
    </row>
    <row r="300" spans="1:7" x14ac:dyDescent="0.35">
      <c r="A300" s="433" t="s">
        <v>1072</v>
      </c>
      <c r="B300" s="448">
        <v>226.16</v>
      </c>
      <c r="C300" s="449">
        <v>237.46800000000002</v>
      </c>
      <c r="D300" s="59">
        <v>5.0000000000000093E-2</v>
      </c>
      <c r="E300" s="286">
        <v>11.308000000000021</v>
      </c>
      <c r="F300" s="436">
        <v>196.90650000000002</v>
      </c>
      <c r="G300" s="474">
        <v>40.561499999999995</v>
      </c>
    </row>
    <row r="301" spans="1:7" x14ac:dyDescent="0.35">
      <c r="A301" s="433" t="s">
        <v>158</v>
      </c>
      <c r="B301" s="448">
        <v>226.16</v>
      </c>
      <c r="C301" s="449">
        <v>237.46800000000002</v>
      </c>
      <c r="D301" s="59">
        <v>5.0000000000000093E-2</v>
      </c>
      <c r="E301" s="286">
        <v>11.308000000000021</v>
      </c>
      <c r="F301" s="436">
        <v>196.90650000000002</v>
      </c>
      <c r="G301" s="474">
        <v>40.561499999999995</v>
      </c>
    </row>
    <row r="302" spans="1:7" x14ac:dyDescent="0.35">
      <c r="A302" s="433" t="s">
        <v>1073</v>
      </c>
      <c r="B302" s="448">
        <v>226.16</v>
      </c>
      <c r="C302" s="449">
        <v>237.46800000000002</v>
      </c>
      <c r="D302" s="59">
        <v>5.0000000000000093E-2</v>
      </c>
      <c r="E302" s="286">
        <v>11.308000000000021</v>
      </c>
      <c r="F302" s="436">
        <v>196.90650000000002</v>
      </c>
      <c r="G302" s="474">
        <v>40.561499999999995</v>
      </c>
    </row>
    <row r="303" spans="1:7" x14ac:dyDescent="0.35">
      <c r="A303" s="433" t="s">
        <v>139</v>
      </c>
      <c r="B303" s="448"/>
      <c r="C303" s="449">
        <v>201.59650000000002</v>
      </c>
      <c r="D303" s="59" t="s">
        <v>922</v>
      </c>
      <c r="E303" s="286"/>
      <c r="F303" s="436">
        <v>196.90650000000002</v>
      </c>
      <c r="G303" s="474">
        <v>4.6899999999999977</v>
      </c>
    </row>
    <row r="304" spans="1:7" x14ac:dyDescent="0.35">
      <c r="A304" s="433" t="s">
        <v>1074</v>
      </c>
      <c r="B304" s="448">
        <v>226.16</v>
      </c>
      <c r="C304" s="449">
        <v>237.46800000000002</v>
      </c>
      <c r="D304" s="59">
        <v>5.0000000000000093E-2</v>
      </c>
      <c r="E304" s="286">
        <v>11.308000000000021</v>
      </c>
      <c r="F304" s="436">
        <v>196.90650000000002</v>
      </c>
      <c r="G304" s="474">
        <v>40.561499999999995</v>
      </c>
    </row>
    <row r="305" spans="1:7" x14ac:dyDescent="0.35">
      <c r="A305" s="433" t="s">
        <v>256</v>
      </c>
      <c r="B305" s="448"/>
      <c r="C305" s="449">
        <v>225.57650000000001</v>
      </c>
      <c r="D305" s="59" t="s">
        <v>922</v>
      </c>
      <c r="E305" s="286"/>
      <c r="F305" s="436">
        <v>196.90650000000002</v>
      </c>
      <c r="G305" s="474">
        <v>28.669999999999987</v>
      </c>
    </row>
    <row r="306" spans="1:7" x14ac:dyDescent="0.35">
      <c r="A306" s="433" t="s">
        <v>1075</v>
      </c>
      <c r="B306" s="448"/>
      <c r="C306" s="449">
        <v>245.27650000000003</v>
      </c>
      <c r="D306" s="59" t="s">
        <v>922</v>
      </c>
      <c r="E306" s="286"/>
      <c r="F306" s="436">
        <v>196.90650000000002</v>
      </c>
      <c r="G306" s="474">
        <v>48.370000000000005</v>
      </c>
    </row>
    <row r="307" spans="1:7" x14ac:dyDescent="0.35">
      <c r="A307" s="433" t="s">
        <v>1076</v>
      </c>
      <c r="B307" s="448">
        <v>226.16</v>
      </c>
      <c r="C307" s="449">
        <v>237.46800000000002</v>
      </c>
      <c r="D307" s="59">
        <v>5.0000000000000093E-2</v>
      </c>
      <c r="E307" s="286">
        <v>11.308000000000021</v>
      </c>
      <c r="F307" s="436">
        <v>196.90650000000002</v>
      </c>
      <c r="G307" s="474">
        <v>40.561499999999995</v>
      </c>
    </row>
    <row r="308" spans="1:7" x14ac:dyDescent="0.35">
      <c r="A308" s="433" t="s">
        <v>1077</v>
      </c>
      <c r="B308" s="448">
        <v>226.16</v>
      </c>
      <c r="C308" s="449">
        <v>237.46800000000002</v>
      </c>
      <c r="D308" s="59">
        <v>5.0000000000000093E-2</v>
      </c>
      <c r="E308" s="286">
        <v>11.308000000000021</v>
      </c>
      <c r="F308" s="436">
        <v>196.90650000000002</v>
      </c>
      <c r="G308" s="474">
        <v>40.561499999999995</v>
      </c>
    </row>
    <row r="309" spans="1:7" x14ac:dyDescent="0.35">
      <c r="A309" s="433" t="s">
        <v>344</v>
      </c>
      <c r="B309" s="448">
        <v>226.16</v>
      </c>
      <c r="C309" s="449">
        <v>237.46800000000002</v>
      </c>
      <c r="D309" s="59">
        <v>5.0000000000000093E-2</v>
      </c>
      <c r="E309" s="286">
        <v>11.308000000000021</v>
      </c>
      <c r="F309" s="436">
        <v>196.90650000000002</v>
      </c>
      <c r="G309" s="474">
        <v>40.561499999999995</v>
      </c>
    </row>
    <row r="310" spans="1:7" x14ac:dyDescent="0.35">
      <c r="A310" s="433" t="s">
        <v>1078</v>
      </c>
      <c r="B310" s="448">
        <v>226.16</v>
      </c>
      <c r="C310" s="449">
        <v>237.46800000000002</v>
      </c>
      <c r="D310" s="59">
        <v>5.0000000000000093E-2</v>
      </c>
      <c r="E310" s="286">
        <v>11.308000000000021</v>
      </c>
      <c r="F310" s="436">
        <v>196.90650000000002</v>
      </c>
      <c r="G310" s="474">
        <v>40.561499999999995</v>
      </c>
    </row>
    <row r="311" spans="1:7" x14ac:dyDescent="0.35">
      <c r="A311" s="433" t="s">
        <v>493</v>
      </c>
      <c r="B311" s="448">
        <v>226.16</v>
      </c>
      <c r="C311" s="449">
        <v>237.46800000000002</v>
      </c>
      <c r="D311" s="59">
        <v>5.0000000000000093E-2</v>
      </c>
      <c r="E311" s="286">
        <v>11.308000000000021</v>
      </c>
      <c r="F311" s="436">
        <v>196.90650000000002</v>
      </c>
      <c r="G311" s="474">
        <v>40.561499999999995</v>
      </c>
    </row>
    <row r="312" spans="1:7" x14ac:dyDescent="0.35">
      <c r="A312" s="433" t="s">
        <v>1079</v>
      </c>
      <c r="B312" s="448">
        <v>226.16</v>
      </c>
      <c r="C312" s="449">
        <v>237.46800000000002</v>
      </c>
      <c r="D312" s="59">
        <v>5.0000000000000093E-2</v>
      </c>
      <c r="E312" s="286">
        <v>11.308000000000021</v>
      </c>
      <c r="F312" s="436">
        <v>196.90650000000002</v>
      </c>
      <c r="G312" s="474">
        <v>40.561499999999995</v>
      </c>
    </row>
    <row r="313" spans="1:7" x14ac:dyDescent="0.35">
      <c r="A313" s="433" t="s">
        <v>142</v>
      </c>
      <c r="B313" s="448"/>
      <c r="C313" s="449">
        <v>223.96650000000002</v>
      </c>
      <c r="D313" s="59" t="s">
        <v>922</v>
      </c>
      <c r="E313" s="286"/>
      <c r="F313" s="436">
        <v>196.90650000000002</v>
      </c>
      <c r="G313" s="474">
        <v>27.060000000000002</v>
      </c>
    </row>
    <row r="314" spans="1:7" x14ac:dyDescent="0.35">
      <c r="A314" s="433" t="s">
        <v>121</v>
      </c>
      <c r="B314" s="448">
        <v>226.16</v>
      </c>
      <c r="C314" s="449">
        <v>237.46800000000002</v>
      </c>
      <c r="D314" s="59">
        <v>5.0000000000000093E-2</v>
      </c>
      <c r="E314" s="286">
        <v>11.308000000000021</v>
      </c>
      <c r="F314" s="436">
        <v>196.90650000000002</v>
      </c>
      <c r="G314" s="474">
        <v>40.561499999999995</v>
      </c>
    </row>
    <row r="315" spans="1:7" x14ac:dyDescent="0.35">
      <c r="A315" s="433" t="s">
        <v>114</v>
      </c>
      <c r="B315" s="448">
        <v>226.16</v>
      </c>
      <c r="C315" s="449">
        <v>237.46800000000002</v>
      </c>
      <c r="D315" s="59">
        <v>5.0000000000000093E-2</v>
      </c>
      <c r="E315" s="286">
        <v>11.308000000000021</v>
      </c>
      <c r="F315" s="436">
        <v>196.90650000000002</v>
      </c>
      <c r="G315" s="474">
        <v>40.561499999999995</v>
      </c>
    </row>
    <row r="316" spans="1:7" x14ac:dyDescent="0.35">
      <c r="A316" s="433" t="s">
        <v>1080</v>
      </c>
      <c r="B316" s="448">
        <v>226.16</v>
      </c>
      <c r="C316" s="449">
        <v>237.46800000000002</v>
      </c>
      <c r="D316" s="59">
        <v>5.0000000000000093E-2</v>
      </c>
      <c r="E316" s="286">
        <v>11.308000000000021</v>
      </c>
      <c r="F316" s="436">
        <v>196.90650000000002</v>
      </c>
      <c r="G316" s="474">
        <v>40.561499999999995</v>
      </c>
    </row>
    <row r="317" spans="1:7" x14ac:dyDescent="0.35">
      <c r="A317" s="433" t="s">
        <v>1081</v>
      </c>
      <c r="B317" s="448">
        <v>226.16</v>
      </c>
      <c r="C317" s="449">
        <v>237.46800000000002</v>
      </c>
      <c r="D317" s="59">
        <v>5.0000000000000093E-2</v>
      </c>
      <c r="E317" s="286">
        <v>11.308000000000021</v>
      </c>
      <c r="F317" s="436">
        <v>196.90650000000002</v>
      </c>
      <c r="G317" s="474">
        <v>40.561499999999995</v>
      </c>
    </row>
    <row r="318" spans="1:7" x14ac:dyDescent="0.35">
      <c r="A318" s="433" t="s">
        <v>346</v>
      </c>
      <c r="B318" s="448">
        <v>226.16</v>
      </c>
      <c r="C318" s="449">
        <v>237.46800000000002</v>
      </c>
      <c r="D318" s="59">
        <v>5.0000000000000093E-2</v>
      </c>
      <c r="E318" s="286">
        <v>11.308000000000021</v>
      </c>
      <c r="F318" s="436">
        <v>196.90650000000002</v>
      </c>
      <c r="G318" s="474">
        <v>40.561499999999995</v>
      </c>
    </row>
    <row r="319" spans="1:7" x14ac:dyDescent="0.35">
      <c r="A319" s="433" t="s">
        <v>1082</v>
      </c>
      <c r="B319" s="448">
        <v>340.94</v>
      </c>
      <c r="C319" s="449">
        <v>236.34650000000002</v>
      </c>
      <c r="D319" s="59">
        <v>-0.30677978529946609</v>
      </c>
      <c r="E319" s="286">
        <v>-104.59349999999998</v>
      </c>
      <c r="F319" s="436">
        <v>196.90650000000002</v>
      </c>
      <c r="G319" s="474">
        <v>39.44</v>
      </c>
    </row>
    <row r="320" spans="1:7" ht="16" thickBot="1" x14ac:dyDescent="0.4">
      <c r="A320" s="433" t="s">
        <v>85</v>
      </c>
      <c r="B320" s="523"/>
      <c r="C320" s="492">
        <v>225.98650000000004</v>
      </c>
      <c r="D320" s="287" t="s">
        <v>922</v>
      </c>
      <c r="E320" s="286"/>
      <c r="F320" s="436">
        <v>196.90650000000002</v>
      </c>
      <c r="G320" s="474">
        <v>29.080000000000013</v>
      </c>
    </row>
    <row r="321" spans="1:7" ht="16" thickBot="1" x14ac:dyDescent="0.4">
      <c r="A321" s="104" t="s">
        <v>28</v>
      </c>
      <c r="B321" s="288"/>
      <c r="C321" s="289"/>
      <c r="D321" s="290"/>
      <c r="E321" s="291"/>
      <c r="F321" s="292"/>
      <c r="G321" s="293"/>
    </row>
    <row r="322" spans="1:7" x14ac:dyDescent="0.35">
      <c r="A322" s="55" t="s">
        <v>86</v>
      </c>
      <c r="B322" s="295">
        <v>211.45</v>
      </c>
      <c r="C322" s="296">
        <v>220.29</v>
      </c>
      <c r="D322" s="283">
        <v>4.1806573658075212E-2</v>
      </c>
      <c r="E322" s="284">
        <v>8.8400000000000034</v>
      </c>
      <c r="F322" s="251">
        <v>205.39</v>
      </c>
      <c r="G322" s="285">
        <v>14.900000000000006</v>
      </c>
    </row>
    <row r="323" spans="1:7" x14ac:dyDescent="0.35">
      <c r="A323" s="433" t="s">
        <v>264</v>
      </c>
      <c r="B323" s="434">
        <v>208.95</v>
      </c>
      <c r="C323" s="435">
        <v>226.83999999999997</v>
      </c>
      <c r="D323" s="59">
        <v>8.5618569035654402E-2</v>
      </c>
      <c r="E323" s="286">
        <v>17.889999999999986</v>
      </c>
      <c r="F323" s="436">
        <v>205.39</v>
      </c>
      <c r="G323" s="437">
        <v>21.449999999999989</v>
      </c>
    </row>
    <row r="324" spans="1:7" x14ac:dyDescent="0.35">
      <c r="A324" s="433" t="s">
        <v>265</v>
      </c>
      <c r="B324" s="434">
        <v>208.95</v>
      </c>
      <c r="C324" s="435">
        <v>226.83999999999997</v>
      </c>
      <c r="D324" s="59">
        <v>8.5618569035654402E-2</v>
      </c>
      <c r="E324" s="286">
        <v>17.889999999999986</v>
      </c>
      <c r="F324" s="436">
        <v>205.39</v>
      </c>
      <c r="G324" s="437">
        <v>21.449999999999989</v>
      </c>
    </row>
    <row r="325" spans="1:7" x14ac:dyDescent="0.35">
      <c r="A325" s="433" t="s">
        <v>182</v>
      </c>
      <c r="B325" s="434">
        <v>208.95</v>
      </c>
      <c r="C325" s="435">
        <v>226.83999999999997</v>
      </c>
      <c r="D325" s="59">
        <v>8.5618569035654402E-2</v>
      </c>
      <c r="E325" s="286">
        <v>17.889999999999986</v>
      </c>
      <c r="F325" s="436">
        <v>205.39</v>
      </c>
      <c r="G325" s="437">
        <v>21.449999999999989</v>
      </c>
    </row>
    <row r="326" spans="1:7" x14ac:dyDescent="0.35">
      <c r="A326" s="529" t="s">
        <v>266</v>
      </c>
      <c r="B326" s="434">
        <v>213.3</v>
      </c>
      <c r="C326" s="435">
        <v>226.83999999999997</v>
      </c>
      <c r="D326" s="59">
        <v>6.3478668541959507E-2</v>
      </c>
      <c r="E326" s="286">
        <v>13.539999999999964</v>
      </c>
      <c r="F326" s="436">
        <v>205.39</v>
      </c>
      <c r="G326" s="437">
        <v>21.449999999999989</v>
      </c>
    </row>
    <row r="327" spans="1:7" x14ac:dyDescent="0.35">
      <c r="A327" s="529" t="s">
        <v>267</v>
      </c>
      <c r="B327" s="434">
        <v>204.55</v>
      </c>
      <c r="C327" s="435">
        <v>226.83999999999997</v>
      </c>
      <c r="D327" s="59">
        <v>0.10897091175751632</v>
      </c>
      <c r="E327" s="286">
        <v>22.289999999999964</v>
      </c>
      <c r="F327" s="436">
        <v>205.39</v>
      </c>
      <c r="G327" s="437">
        <v>21.449999999999989</v>
      </c>
    </row>
    <row r="328" spans="1:7" x14ac:dyDescent="0.35">
      <c r="A328" s="433" t="s">
        <v>79</v>
      </c>
      <c r="B328" s="434">
        <v>208.95</v>
      </c>
      <c r="C328" s="435">
        <v>226.83999999999997</v>
      </c>
      <c r="D328" s="59">
        <v>8.5618569035654402E-2</v>
      </c>
      <c r="E328" s="286">
        <v>17.889999999999986</v>
      </c>
      <c r="F328" s="436">
        <v>205.39</v>
      </c>
      <c r="G328" s="437">
        <v>21.449999999999989</v>
      </c>
    </row>
    <row r="329" spans="1:7" ht="16" thickBot="1" x14ac:dyDescent="0.4">
      <c r="A329" s="510" t="s">
        <v>85</v>
      </c>
      <c r="B329" s="336">
        <v>208.95</v>
      </c>
      <c r="C329" s="511">
        <v>218.48999999999998</v>
      </c>
      <c r="D329" s="287">
        <v>4.5656855707106925E-2</v>
      </c>
      <c r="E329" s="297">
        <v>9.539999999999992</v>
      </c>
      <c r="F329" s="512">
        <v>205.39</v>
      </c>
      <c r="G329" s="513">
        <v>13.099999999999994</v>
      </c>
    </row>
    <row r="330" spans="1:7" ht="16" thickBot="1" x14ac:dyDescent="0.4">
      <c r="A330" s="104" t="s">
        <v>268</v>
      </c>
      <c r="B330" s="342"/>
      <c r="C330" s="289"/>
      <c r="D330" s="290"/>
      <c r="E330" s="291"/>
      <c r="F330" s="292"/>
      <c r="G330" s="293"/>
    </row>
    <row r="331" spans="1:7" ht="21" customHeight="1" x14ac:dyDescent="0.35">
      <c r="A331" s="55" t="s">
        <v>269</v>
      </c>
      <c r="B331" s="302">
        <v>211.45</v>
      </c>
      <c r="C331" s="435">
        <v>219.27999999999997</v>
      </c>
      <c r="D331" s="283">
        <v>3.7030030740127617E-2</v>
      </c>
      <c r="E331" s="286">
        <v>7.8299999999999841</v>
      </c>
      <c r="F331" s="436">
        <v>181.92</v>
      </c>
      <c r="G331" s="437">
        <v>37.359999999999985</v>
      </c>
    </row>
    <row r="332" spans="1:7" x14ac:dyDescent="0.35">
      <c r="A332" s="433" t="s">
        <v>270</v>
      </c>
      <c r="B332" s="496">
        <v>209.09</v>
      </c>
      <c r="C332" s="435">
        <v>216.92</v>
      </c>
      <c r="D332" s="59">
        <v>3.7447988904299505E-2</v>
      </c>
      <c r="E332" s="286">
        <v>7.8299999999999841</v>
      </c>
      <c r="F332" s="436">
        <v>181.92</v>
      </c>
      <c r="G332" s="437">
        <v>35</v>
      </c>
    </row>
    <row r="333" spans="1:7" x14ac:dyDescent="0.35">
      <c r="A333" s="433" t="s">
        <v>271</v>
      </c>
      <c r="B333" s="496">
        <v>208.24</v>
      </c>
      <c r="C333" s="435">
        <v>216.07</v>
      </c>
      <c r="D333" s="59">
        <v>3.7600845178639951E-2</v>
      </c>
      <c r="E333" s="286">
        <v>7.8299999999999841</v>
      </c>
      <c r="F333" s="436">
        <v>181.92</v>
      </c>
      <c r="G333" s="437">
        <v>34.150000000000006</v>
      </c>
    </row>
    <row r="334" spans="1:7" x14ac:dyDescent="0.35">
      <c r="A334" s="433" t="s">
        <v>272</v>
      </c>
      <c r="B334" s="496">
        <v>219.09</v>
      </c>
      <c r="C334" s="435">
        <v>226.92</v>
      </c>
      <c r="D334" s="59">
        <v>3.5738737505134802E-2</v>
      </c>
      <c r="E334" s="286">
        <v>7.8299999999999841</v>
      </c>
      <c r="F334" s="436">
        <v>181.92</v>
      </c>
      <c r="G334" s="437">
        <v>45</v>
      </c>
    </row>
    <row r="335" spans="1:7" x14ac:dyDescent="0.35">
      <c r="A335" s="433" t="s">
        <v>273</v>
      </c>
      <c r="B335" s="543">
        <v>218.59</v>
      </c>
      <c r="C335" s="435">
        <v>226.42</v>
      </c>
      <c r="D335" s="59">
        <v>3.5820485841072253E-2</v>
      </c>
      <c r="E335" s="286">
        <v>7.8299999999999841</v>
      </c>
      <c r="F335" s="436">
        <v>181.92</v>
      </c>
      <c r="G335" s="437">
        <v>44.5</v>
      </c>
    </row>
    <row r="336" spans="1:7" x14ac:dyDescent="0.35">
      <c r="A336" s="433" t="s">
        <v>274</v>
      </c>
      <c r="B336" s="496">
        <v>176.14</v>
      </c>
      <c r="C336" s="435">
        <v>183.96999999999997</v>
      </c>
      <c r="D336" s="59">
        <v>4.4453275803338167E-2</v>
      </c>
      <c r="E336" s="286">
        <v>7.8299999999999841</v>
      </c>
      <c r="F336" s="436">
        <v>181.92</v>
      </c>
      <c r="G336" s="437">
        <v>2.0499999999999829</v>
      </c>
    </row>
    <row r="337" spans="1:7" x14ac:dyDescent="0.35">
      <c r="A337" s="433" t="s">
        <v>275</v>
      </c>
      <c r="B337" s="496">
        <v>215.04</v>
      </c>
      <c r="C337" s="435">
        <v>222.86999999999998</v>
      </c>
      <c r="D337" s="59">
        <v>3.6411830357142787E-2</v>
      </c>
      <c r="E337" s="286">
        <v>7.8299999999999841</v>
      </c>
      <c r="F337" s="436">
        <v>181.92</v>
      </c>
      <c r="G337" s="437">
        <v>40.949999999999989</v>
      </c>
    </row>
    <row r="338" spans="1:7" x14ac:dyDescent="0.35">
      <c r="A338" s="433" t="s">
        <v>276</v>
      </c>
      <c r="B338" s="496">
        <v>197.89</v>
      </c>
      <c r="C338" s="435">
        <v>205.71999999999997</v>
      </c>
      <c r="D338" s="59">
        <v>3.9567436454595907E-2</v>
      </c>
      <c r="E338" s="286">
        <v>7.8299999999999841</v>
      </c>
      <c r="F338" s="436">
        <v>181.92</v>
      </c>
      <c r="G338" s="437">
        <v>23.799999999999983</v>
      </c>
    </row>
    <row r="339" spans="1:7" x14ac:dyDescent="0.35">
      <c r="A339" s="433" t="s">
        <v>277</v>
      </c>
      <c r="B339" s="496">
        <v>195.09</v>
      </c>
      <c r="C339" s="435">
        <v>202.92</v>
      </c>
      <c r="D339" s="59">
        <v>4.0135322159003457E-2</v>
      </c>
      <c r="E339" s="286">
        <v>7.8299999999999841</v>
      </c>
      <c r="F339" s="436">
        <v>181.92</v>
      </c>
      <c r="G339" s="437">
        <v>21</v>
      </c>
    </row>
    <row r="340" spans="1:7" x14ac:dyDescent="0.35">
      <c r="A340" s="433" t="s">
        <v>278</v>
      </c>
      <c r="B340" s="543">
        <v>218.59</v>
      </c>
      <c r="C340" s="435">
        <v>226.42</v>
      </c>
      <c r="D340" s="59">
        <v>3.5820485841072253E-2</v>
      </c>
      <c r="E340" s="286">
        <v>7.8299999999999841</v>
      </c>
      <c r="F340" s="436">
        <v>181.92</v>
      </c>
      <c r="G340" s="437">
        <v>44.5</v>
      </c>
    </row>
    <row r="341" spans="1:7" x14ac:dyDescent="0.35">
      <c r="A341" s="544" t="s">
        <v>279</v>
      </c>
      <c r="B341" s="496">
        <v>212.14</v>
      </c>
      <c r="C341" s="435">
        <v>219.96999999999997</v>
      </c>
      <c r="D341" s="59">
        <v>3.6909588007919228E-2</v>
      </c>
      <c r="E341" s="286">
        <v>7.8299999999999841</v>
      </c>
      <c r="F341" s="436">
        <v>181.92</v>
      </c>
      <c r="G341" s="437">
        <v>38.049999999999983</v>
      </c>
    </row>
    <row r="342" spans="1:7" x14ac:dyDescent="0.35">
      <c r="A342" s="373" t="s">
        <v>280</v>
      </c>
      <c r="B342" s="496">
        <v>247.09</v>
      </c>
      <c r="C342" s="435">
        <v>279.91999999999996</v>
      </c>
      <c r="D342" s="59">
        <v>0.13286656683799408</v>
      </c>
      <c r="E342" s="286">
        <v>32.829999999999956</v>
      </c>
      <c r="F342" s="436">
        <v>181.92</v>
      </c>
      <c r="G342" s="437">
        <v>98</v>
      </c>
    </row>
    <row r="343" spans="1:7" ht="16" thickBot="1" x14ac:dyDescent="0.4">
      <c r="A343" s="510" t="s">
        <v>281</v>
      </c>
      <c r="B343" s="298">
        <v>210.09</v>
      </c>
      <c r="C343" s="435">
        <v>217.92</v>
      </c>
      <c r="D343" s="287">
        <v>3.7269741539340207E-2</v>
      </c>
      <c r="E343" s="286">
        <v>7.8299999999999841</v>
      </c>
      <c r="F343" s="436">
        <v>181.92</v>
      </c>
      <c r="G343" s="437">
        <v>36</v>
      </c>
    </row>
    <row r="344" spans="1:7" ht="16" thickBot="1" x14ac:dyDescent="0.4">
      <c r="A344" s="104" t="s">
        <v>30</v>
      </c>
      <c r="B344" s="310"/>
      <c r="C344" s="289"/>
      <c r="D344" s="290"/>
      <c r="E344" s="291"/>
      <c r="F344" s="292"/>
      <c r="G344" s="293"/>
    </row>
    <row r="345" spans="1:7" x14ac:dyDescent="0.35">
      <c r="A345" s="124" t="s">
        <v>282</v>
      </c>
      <c r="B345" s="434">
        <v>217.57</v>
      </c>
      <c r="C345" s="435">
        <v>224.86680000000001</v>
      </c>
      <c r="D345" s="59">
        <v>3.3537712000735485E-2</v>
      </c>
      <c r="E345" s="286">
        <v>7.2968000000000188</v>
      </c>
      <c r="F345" s="436">
        <v>189.71680000000001</v>
      </c>
      <c r="G345" s="437">
        <v>35.150000000000006</v>
      </c>
    </row>
    <row r="346" spans="1:7" x14ac:dyDescent="0.35">
      <c r="A346" s="111" t="s">
        <v>283</v>
      </c>
      <c r="B346" s="434">
        <v>211.57</v>
      </c>
      <c r="C346" s="435">
        <v>218.86680000000001</v>
      </c>
      <c r="D346" s="59">
        <v>3.4488821666587982E-2</v>
      </c>
      <c r="E346" s="286">
        <v>7.2968000000000188</v>
      </c>
      <c r="F346" s="436">
        <v>189.71680000000001</v>
      </c>
      <c r="G346" s="437">
        <v>29.150000000000006</v>
      </c>
    </row>
    <row r="347" spans="1:7" ht="16" thickBot="1" x14ac:dyDescent="0.4">
      <c r="A347" s="110" t="s">
        <v>284</v>
      </c>
      <c r="B347" s="434">
        <v>204.07</v>
      </c>
      <c r="C347" s="435">
        <v>211.36680000000001</v>
      </c>
      <c r="D347" s="59">
        <v>3.5756358112412498E-2</v>
      </c>
      <c r="E347" s="286">
        <v>7.2968000000000188</v>
      </c>
      <c r="F347" s="436">
        <v>189.71680000000001</v>
      </c>
      <c r="G347" s="437">
        <v>21.650000000000006</v>
      </c>
    </row>
    <row r="348" spans="1:7" ht="16" thickBot="1" x14ac:dyDescent="0.4">
      <c r="A348" s="104" t="s">
        <v>31</v>
      </c>
      <c r="B348" s="288"/>
      <c r="C348" s="289"/>
      <c r="D348" s="290"/>
      <c r="E348" s="291"/>
      <c r="F348" s="292"/>
      <c r="G348" s="293"/>
    </row>
    <row r="349" spans="1:7" ht="15" customHeight="1" x14ac:dyDescent="0.35">
      <c r="A349" s="55" t="s">
        <v>86</v>
      </c>
      <c r="B349" s="295">
        <v>211.45</v>
      </c>
      <c r="C349" s="296">
        <v>222.024</v>
      </c>
      <c r="D349" s="283">
        <v>5.0007093875620773E-2</v>
      </c>
      <c r="E349" s="284">
        <v>10.574000000000012</v>
      </c>
      <c r="F349" s="251">
        <v>195.48</v>
      </c>
      <c r="G349" s="285">
        <v>26.544000000000011</v>
      </c>
    </row>
    <row r="350" spans="1:7" ht="15" customHeight="1" x14ac:dyDescent="0.35">
      <c r="A350" s="433" t="s">
        <v>285</v>
      </c>
      <c r="B350" s="434">
        <v>235.58</v>
      </c>
      <c r="C350" s="435">
        <v>247.3605</v>
      </c>
      <c r="D350" s="59">
        <v>5.0006367263774464E-2</v>
      </c>
      <c r="E350" s="286">
        <v>11.780499999999989</v>
      </c>
      <c r="F350" s="436">
        <v>195.48</v>
      </c>
      <c r="G350" s="437">
        <v>51.880500000000012</v>
      </c>
    </row>
    <row r="351" spans="1:7" x14ac:dyDescent="0.35">
      <c r="A351" s="433" t="s">
        <v>286</v>
      </c>
      <c r="B351" s="434">
        <v>186.17</v>
      </c>
      <c r="C351" s="435">
        <v>195.48</v>
      </c>
      <c r="D351" s="59">
        <v>5.0008057152065334E-2</v>
      </c>
      <c r="E351" s="286">
        <v>9.3100000000000023</v>
      </c>
      <c r="F351" s="436">
        <v>195.48</v>
      </c>
      <c r="G351" s="437">
        <v>0</v>
      </c>
    </row>
    <row r="352" spans="1:7" x14ac:dyDescent="0.35">
      <c r="A352" s="545" t="s">
        <v>287</v>
      </c>
      <c r="B352" s="434">
        <v>197.15</v>
      </c>
      <c r="C352" s="435">
        <v>207.00900000000001</v>
      </c>
      <c r="D352" s="59">
        <v>5.0007608419984827E-2</v>
      </c>
      <c r="E352" s="286">
        <v>9.8590000000000089</v>
      </c>
      <c r="F352" s="436">
        <v>195.48</v>
      </c>
      <c r="G352" s="437">
        <v>11.529000000000025</v>
      </c>
    </row>
    <row r="353" spans="1:7" x14ac:dyDescent="0.35">
      <c r="A353" s="545" t="s">
        <v>288</v>
      </c>
      <c r="B353" s="434">
        <v>186.17</v>
      </c>
      <c r="C353" s="435">
        <v>195.48</v>
      </c>
      <c r="D353" s="59">
        <v>5.0008057152065334E-2</v>
      </c>
      <c r="E353" s="286">
        <v>9.3100000000000023</v>
      </c>
      <c r="F353" s="436">
        <v>195.48</v>
      </c>
      <c r="G353" s="437">
        <v>0</v>
      </c>
    </row>
    <row r="354" spans="1:7" x14ac:dyDescent="0.35">
      <c r="A354" s="433" t="s">
        <v>289</v>
      </c>
      <c r="B354" s="434">
        <v>197.15</v>
      </c>
      <c r="C354" s="435">
        <v>207.00900000000001</v>
      </c>
      <c r="D354" s="59">
        <v>5.0007608419984827E-2</v>
      </c>
      <c r="E354" s="286">
        <v>9.8590000000000089</v>
      </c>
      <c r="F354" s="436">
        <v>195.48</v>
      </c>
      <c r="G354" s="437">
        <v>11.529000000000025</v>
      </c>
    </row>
    <row r="355" spans="1:7" x14ac:dyDescent="0.35">
      <c r="A355" s="433" t="s">
        <v>290</v>
      </c>
      <c r="B355" s="434">
        <v>186.17</v>
      </c>
      <c r="C355" s="435">
        <v>195.48</v>
      </c>
      <c r="D355" s="59">
        <v>5.0008057152065334E-2</v>
      </c>
      <c r="E355" s="286">
        <v>9.3100000000000023</v>
      </c>
      <c r="F355" s="436">
        <v>195.48</v>
      </c>
      <c r="G355" s="437">
        <v>0</v>
      </c>
    </row>
    <row r="356" spans="1:7" x14ac:dyDescent="0.35">
      <c r="A356" s="433" t="s">
        <v>291</v>
      </c>
      <c r="B356" s="434">
        <v>186.17</v>
      </c>
      <c r="C356" s="435">
        <v>195.48</v>
      </c>
      <c r="D356" s="59">
        <v>5.0008057152065334E-2</v>
      </c>
      <c r="E356" s="286">
        <v>9.3100000000000023</v>
      </c>
      <c r="F356" s="436">
        <v>195.48</v>
      </c>
      <c r="G356" s="437">
        <v>0</v>
      </c>
    </row>
    <row r="357" spans="1:7" x14ac:dyDescent="0.35">
      <c r="A357" s="433" t="s">
        <v>152</v>
      </c>
      <c r="B357" s="563"/>
      <c r="C357" s="567">
        <v>207.01</v>
      </c>
      <c r="D357" s="57" t="s">
        <v>922</v>
      </c>
      <c r="E357" s="100"/>
      <c r="F357" s="557">
        <v>195.48</v>
      </c>
      <c r="G357" s="559">
        <v>11.530000000000001</v>
      </c>
    </row>
    <row r="358" spans="1:7" x14ac:dyDescent="0.35">
      <c r="A358" s="433" t="s">
        <v>292</v>
      </c>
      <c r="B358" s="434">
        <v>186.17</v>
      </c>
      <c r="C358" s="435">
        <v>195.48</v>
      </c>
      <c r="D358" s="59">
        <v>5.0008057152065334E-2</v>
      </c>
      <c r="E358" s="286">
        <v>9.3100000000000023</v>
      </c>
      <c r="F358" s="436">
        <v>195.48</v>
      </c>
      <c r="G358" s="437">
        <v>0</v>
      </c>
    </row>
    <row r="359" spans="1:7" x14ac:dyDescent="0.35">
      <c r="A359" s="433" t="s">
        <v>293</v>
      </c>
      <c r="B359" s="434">
        <v>213.63</v>
      </c>
      <c r="C359" s="435">
        <v>224.31299999999999</v>
      </c>
      <c r="D359" s="59">
        <v>5.0007021485746352E-2</v>
      </c>
      <c r="E359" s="286">
        <v>10.682999999999993</v>
      </c>
      <c r="F359" s="436">
        <v>195.48</v>
      </c>
      <c r="G359" s="437">
        <v>28.832999999999998</v>
      </c>
    </row>
    <row r="360" spans="1:7" ht="15" customHeight="1" x14ac:dyDescent="0.35">
      <c r="A360" s="433" t="s">
        <v>294</v>
      </c>
      <c r="B360" s="434">
        <v>197.15</v>
      </c>
      <c r="C360" s="435">
        <v>207.00900000000001</v>
      </c>
      <c r="D360" s="59">
        <v>5.0007608419984827E-2</v>
      </c>
      <c r="E360" s="286">
        <v>9.8590000000000089</v>
      </c>
      <c r="F360" s="436">
        <v>195.48</v>
      </c>
      <c r="G360" s="437">
        <v>11.529000000000025</v>
      </c>
    </row>
    <row r="361" spans="1:7" ht="15" customHeight="1" x14ac:dyDescent="0.35">
      <c r="A361" s="433" t="s">
        <v>104</v>
      </c>
      <c r="B361" s="434">
        <v>208.13</v>
      </c>
      <c r="C361" s="435">
        <v>218.53800000000001</v>
      </c>
      <c r="D361" s="59">
        <v>5.0007207034065325E-2</v>
      </c>
      <c r="E361" s="286">
        <v>10.408000000000015</v>
      </c>
      <c r="F361" s="436">
        <v>195.48</v>
      </c>
      <c r="G361" s="437">
        <v>23.058000000000021</v>
      </c>
    </row>
    <row r="362" spans="1:7" x14ac:dyDescent="0.35">
      <c r="A362" s="433" t="s">
        <v>295</v>
      </c>
      <c r="B362" s="434">
        <v>197.15</v>
      </c>
      <c r="C362" s="435">
        <v>207.00900000000001</v>
      </c>
      <c r="D362" s="59">
        <v>5.0007608419984827E-2</v>
      </c>
      <c r="E362" s="286">
        <v>9.8590000000000089</v>
      </c>
      <c r="F362" s="436">
        <v>195.48</v>
      </c>
      <c r="G362" s="437">
        <v>11.529000000000025</v>
      </c>
    </row>
    <row r="363" spans="1:7" ht="15" customHeight="1" x14ac:dyDescent="0.35">
      <c r="A363" s="545" t="s">
        <v>296</v>
      </c>
      <c r="B363" s="434">
        <v>197.15</v>
      </c>
      <c r="C363" s="435">
        <v>207.00900000000001</v>
      </c>
      <c r="D363" s="59">
        <v>5.0007608419984827E-2</v>
      </c>
      <c r="E363" s="286">
        <v>9.8590000000000089</v>
      </c>
      <c r="F363" s="436">
        <v>195.48</v>
      </c>
      <c r="G363" s="437">
        <v>11.529000000000025</v>
      </c>
    </row>
    <row r="364" spans="1:7" x14ac:dyDescent="0.35">
      <c r="A364" s="545" t="s">
        <v>297</v>
      </c>
      <c r="B364" s="434">
        <v>219.11</v>
      </c>
      <c r="C364" s="435">
        <v>230.06700000000001</v>
      </c>
      <c r="D364" s="59">
        <v>5.0006845876500353E-2</v>
      </c>
      <c r="E364" s="286">
        <v>10.956999999999994</v>
      </c>
      <c r="F364" s="436">
        <v>195.48</v>
      </c>
      <c r="G364" s="437">
        <v>34.587000000000018</v>
      </c>
    </row>
    <row r="365" spans="1:7" x14ac:dyDescent="0.35">
      <c r="A365" s="433" t="s">
        <v>255</v>
      </c>
      <c r="B365" s="434">
        <v>188.91</v>
      </c>
      <c r="C365" s="435">
        <v>198.357</v>
      </c>
      <c r="D365" s="59">
        <v>5.0007940289026533E-2</v>
      </c>
      <c r="E365" s="286">
        <v>9.4470000000000027</v>
      </c>
      <c r="F365" s="436">
        <v>195.48</v>
      </c>
      <c r="G365" s="437">
        <v>2.8770000000000095</v>
      </c>
    </row>
    <row r="366" spans="1:7" ht="15" customHeight="1" x14ac:dyDescent="0.35">
      <c r="A366" s="545" t="s">
        <v>298</v>
      </c>
      <c r="B366" s="434">
        <v>197.15</v>
      </c>
      <c r="C366" s="435">
        <v>207.00900000000001</v>
      </c>
      <c r="D366" s="59">
        <v>5.0007608419984827E-2</v>
      </c>
      <c r="E366" s="286">
        <v>9.8590000000000089</v>
      </c>
      <c r="F366" s="436">
        <v>195.48</v>
      </c>
      <c r="G366" s="437">
        <v>11.529000000000025</v>
      </c>
    </row>
    <row r="367" spans="1:7" x14ac:dyDescent="0.35">
      <c r="A367" s="433" t="s">
        <v>299</v>
      </c>
      <c r="B367" s="434">
        <v>219.11</v>
      </c>
      <c r="C367" s="435">
        <v>230.06700000000001</v>
      </c>
      <c r="D367" s="59">
        <v>5.0006845876500353E-2</v>
      </c>
      <c r="E367" s="286">
        <v>10.956999999999994</v>
      </c>
      <c r="F367" s="436">
        <v>195.48</v>
      </c>
      <c r="G367" s="437">
        <v>34.587000000000018</v>
      </c>
    </row>
    <row r="368" spans="1:7" ht="15" customHeight="1" x14ac:dyDescent="0.35">
      <c r="A368" s="433" t="s">
        <v>300</v>
      </c>
      <c r="B368" s="434">
        <v>197.15</v>
      </c>
      <c r="C368" s="435">
        <v>207.00900000000001</v>
      </c>
      <c r="D368" s="59">
        <v>5.0007608419984827E-2</v>
      </c>
      <c r="E368" s="286">
        <v>9.8590000000000089</v>
      </c>
      <c r="F368" s="436">
        <v>195.48</v>
      </c>
      <c r="G368" s="437">
        <v>11.529000000000025</v>
      </c>
    </row>
    <row r="369" spans="1:7" x14ac:dyDescent="0.35">
      <c r="A369" s="545" t="s">
        <v>301</v>
      </c>
      <c r="B369" s="434">
        <v>208.13</v>
      </c>
      <c r="C369" s="435">
        <v>218.53800000000001</v>
      </c>
      <c r="D369" s="59">
        <v>5.0007207034065325E-2</v>
      </c>
      <c r="E369" s="286">
        <v>10.408000000000015</v>
      </c>
      <c r="F369" s="436">
        <v>195.48</v>
      </c>
      <c r="G369" s="437">
        <v>23.058000000000021</v>
      </c>
    </row>
    <row r="370" spans="1:7" x14ac:dyDescent="0.35">
      <c r="A370" s="433" t="s">
        <v>161</v>
      </c>
      <c r="B370" s="434">
        <v>208.13</v>
      </c>
      <c r="C370" s="435">
        <v>218.53800000000001</v>
      </c>
      <c r="D370" s="59">
        <v>5.0007207034065325E-2</v>
      </c>
      <c r="E370" s="286">
        <v>10.408000000000015</v>
      </c>
      <c r="F370" s="436">
        <v>195.48</v>
      </c>
      <c r="G370" s="437">
        <v>23.058000000000021</v>
      </c>
    </row>
    <row r="371" spans="1:7" ht="15" customHeight="1" x14ac:dyDescent="0.35">
      <c r="A371" s="545" t="s">
        <v>302</v>
      </c>
      <c r="B371" s="434">
        <v>219.11</v>
      </c>
      <c r="C371" s="435">
        <v>230.06700000000001</v>
      </c>
      <c r="D371" s="59">
        <v>5.0006845876500353E-2</v>
      </c>
      <c r="E371" s="286">
        <v>10.956999999999994</v>
      </c>
      <c r="F371" s="436">
        <v>195.48</v>
      </c>
      <c r="G371" s="437">
        <v>34.587000000000018</v>
      </c>
    </row>
    <row r="372" spans="1:7" ht="15" customHeight="1" x14ac:dyDescent="0.35">
      <c r="A372" s="433" t="s">
        <v>303</v>
      </c>
      <c r="B372" s="434">
        <v>213.63</v>
      </c>
      <c r="C372" s="435">
        <v>224.31299999999999</v>
      </c>
      <c r="D372" s="59">
        <v>5.0007021485746352E-2</v>
      </c>
      <c r="E372" s="286">
        <v>10.682999999999993</v>
      </c>
      <c r="F372" s="436">
        <v>195.48</v>
      </c>
      <c r="G372" s="437">
        <v>28.832999999999998</v>
      </c>
    </row>
    <row r="373" spans="1:7" ht="15" customHeight="1" x14ac:dyDescent="0.35">
      <c r="A373" s="433" t="s">
        <v>304</v>
      </c>
      <c r="B373" s="434">
        <v>213.63</v>
      </c>
      <c r="C373" s="435">
        <v>224.31299999999999</v>
      </c>
      <c r="D373" s="59">
        <v>5.0007021485746352E-2</v>
      </c>
      <c r="E373" s="286">
        <v>10.682999999999993</v>
      </c>
      <c r="F373" s="436">
        <v>195.48</v>
      </c>
      <c r="G373" s="437">
        <v>28.832999999999998</v>
      </c>
    </row>
    <row r="374" spans="1:7" ht="15" customHeight="1" x14ac:dyDescent="0.35">
      <c r="A374" s="433" t="s">
        <v>305</v>
      </c>
      <c r="B374" s="434">
        <v>213.63</v>
      </c>
      <c r="C374" s="435">
        <v>224.31299999999999</v>
      </c>
      <c r="D374" s="59">
        <v>5.0007021485746352E-2</v>
      </c>
      <c r="E374" s="286">
        <v>10.682999999999993</v>
      </c>
      <c r="F374" s="436">
        <v>195.48</v>
      </c>
      <c r="G374" s="437">
        <v>28.832999999999998</v>
      </c>
    </row>
    <row r="375" spans="1:7" ht="15" customHeight="1" x14ac:dyDescent="0.35">
      <c r="A375" s="433" t="s">
        <v>306</v>
      </c>
      <c r="B375" s="434">
        <v>230.09</v>
      </c>
      <c r="C375" s="435">
        <v>241.596</v>
      </c>
      <c r="D375" s="59">
        <v>5.0006519188143771E-2</v>
      </c>
      <c r="E375" s="286">
        <v>11.506</v>
      </c>
      <c r="F375" s="436">
        <v>195.48</v>
      </c>
      <c r="G375" s="437">
        <v>46.116000000000014</v>
      </c>
    </row>
    <row r="376" spans="1:7" ht="15.75" customHeight="1" x14ac:dyDescent="0.35">
      <c r="A376" s="433" t="s">
        <v>307</v>
      </c>
      <c r="B376" s="434">
        <v>295.95</v>
      </c>
      <c r="C376" s="435">
        <v>310.74900000000002</v>
      </c>
      <c r="D376" s="59">
        <v>5.0005068423720343E-2</v>
      </c>
      <c r="E376" s="286">
        <v>14.799000000000035</v>
      </c>
      <c r="F376" s="436">
        <v>195.48</v>
      </c>
      <c r="G376" s="437">
        <v>115.26900000000003</v>
      </c>
    </row>
    <row r="377" spans="1:7" x14ac:dyDescent="0.35">
      <c r="A377" s="433" t="s">
        <v>308</v>
      </c>
      <c r="B377" s="434">
        <v>213.63</v>
      </c>
      <c r="C377" s="435">
        <v>224.31299999999999</v>
      </c>
      <c r="D377" s="59">
        <v>5.0007021485746352E-2</v>
      </c>
      <c r="E377" s="286">
        <v>10.682999999999993</v>
      </c>
      <c r="F377" s="436">
        <v>195.48</v>
      </c>
      <c r="G377" s="437">
        <v>28.832999999999998</v>
      </c>
    </row>
    <row r="378" spans="1:7" x14ac:dyDescent="0.35">
      <c r="A378" s="433" t="s">
        <v>309</v>
      </c>
      <c r="B378" s="434">
        <v>213.63</v>
      </c>
      <c r="C378" s="435">
        <v>224.31299999999999</v>
      </c>
      <c r="D378" s="59">
        <v>5.0007021485746352E-2</v>
      </c>
      <c r="E378" s="286">
        <v>10.682999999999993</v>
      </c>
      <c r="F378" s="436">
        <v>195.48</v>
      </c>
      <c r="G378" s="437">
        <v>28.832999999999998</v>
      </c>
    </row>
    <row r="379" spans="1:7" ht="16" thickBot="1" x14ac:dyDescent="0.4">
      <c r="A379" s="510" t="s">
        <v>310</v>
      </c>
      <c r="B379" s="336">
        <v>197.15</v>
      </c>
      <c r="C379" s="511">
        <v>207.00900000000001</v>
      </c>
      <c r="D379" s="287">
        <v>5.0007608419984827E-2</v>
      </c>
      <c r="E379" s="297">
        <v>9.8590000000000089</v>
      </c>
      <c r="F379" s="512">
        <v>195.48</v>
      </c>
      <c r="G379" s="513">
        <v>11.529000000000025</v>
      </c>
    </row>
    <row r="380" spans="1:7" ht="16" thickBot="1" x14ac:dyDescent="0.4">
      <c r="A380" s="104" t="s">
        <v>311</v>
      </c>
      <c r="B380" s="288"/>
      <c r="C380" s="289"/>
      <c r="D380" s="290"/>
      <c r="E380" s="291"/>
      <c r="F380" s="292"/>
      <c r="G380" s="293"/>
    </row>
    <row r="381" spans="1:7" x14ac:dyDescent="0.35">
      <c r="A381" s="546" t="s">
        <v>312</v>
      </c>
      <c r="B381" s="434">
        <v>200.49</v>
      </c>
      <c r="C381" s="435">
        <v>207.91</v>
      </c>
      <c r="D381" s="59">
        <v>3.7009327148486142E-2</v>
      </c>
      <c r="E381" s="286">
        <v>7.4199999999999875</v>
      </c>
      <c r="F381" s="436">
        <v>192.91</v>
      </c>
      <c r="G381" s="437">
        <v>15</v>
      </c>
    </row>
    <row r="382" spans="1:7" x14ac:dyDescent="0.35">
      <c r="A382" s="547" t="s">
        <v>313</v>
      </c>
      <c r="B382" s="434">
        <v>200.49</v>
      </c>
      <c r="C382" s="435">
        <v>207.91</v>
      </c>
      <c r="D382" s="59">
        <v>3.7009327148486142E-2</v>
      </c>
      <c r="E382" s="286">
        <v>7.4199999999999875</v>
      </c>
      <c r="F382" s="436">
        <v>192.91</v>
      </c>
      <c r="G382" s="437">
        <v>15</v>
      </c>
    </row>
    <row r="383" spans="1:7" x14ac:dyDescent="0.35">
      <c r="A383" s="547" t="s">
        <v>105</v>
      </c>
      <c r="B383" s="434">
        <v>214.91000000000003</v>
      </c>
      <c r="C383" s="435">
        <v>222.33</v>
      </c>
      <c r="D383" s="59">
        <v>3.4526080684937815E-2</v>
      </c>
      <c r="E383" s="286">
        <v>7.4199999999999875</v>
      </c>
      <c r="F383" s="436">
        <v>192.91</v>
      </c>
      <c r="G383" s="437">
        <v>29.420000000000016</v>
      </c>
    </row>
    <row r="384" spans="1:7" x14ac:dyDescent="0.35">
      <c r="A384" s="547" t="s">
        <v>106</v>
      </c>
      <c r="B384" s="434">
        <v>219.64000000000001</v>
      </c>
      <c r="C384" s="435">
        <v>227.06</v>
      </c>
      <c r="D384" s="59">
        <v>3.3782553268985556E-2</v>
      </c>
      <c r="E384" s="286">
        <v>7.4199999999999875</v>
      </c>
      <c r="F384" s="436">
        <v>192.91</v>
      </c>
      <c r="G384" s="437">
        <v>34.150000000000006</v>
      </c>
    </row>
    <row r="385" spans="1:7" x14ac:dyDescent="0.35">
      <c r="A385" s="546" t="s">
        <v>314</v>
      </c>
      <c r="B385" s="434">
        <v>190.49</v>
      </c>
      <c r="C385" s="435">
        <v>197.91</v>
      </c>
      <c r="D385" s="59">
        <v>3.8952175967242306E-2</v>
      </c>
      <c r="E385" s="286">
        <v>7.4199999999999875</v>
      </c>
      <c r="F385" s="436">
        <v>192.91</v>
      </c>
      <c r="G385" s="437">
        <v>5</v>
      </c>
    </row>
    <row r="386" spans="1:7" x14ac:dyDescent="0.35">
      <c r="A386" s="546" t="s">
        <v>315</v>
      </c>
      <c r="B386" s="434">
        <v>190.49</v>
      </c>
      <c r="C386" s="435">
        <v>197.91</v>
      </c>
      <c r="D386" s="59">
        <v>3.8952175967242306E-2</v>
      </c>
      <c r="E386" s="286">
        <v>7.4199999999999875</v>
      </c>
      <c r="F386" s="436">
        <v>192.91</v>
      </c>
      <c r="G386" s="437">
        <v>5</v>
      </c>
    </row>
    <row r="387" spans="1:7" x14ac:dyDescent="0.35">
      <c r="A387" s="546" t="s">
        <v>316</v>
      </c>
      <c r="B387" s="434">
        <v>210.49</v>
      </c>
      <c r="C387" s="435">
        <v>217.91</v>
      </c>
      <c r="D387" s="59">
        <v>3.5251080811439912E-2</v>
      </c>
      <c r="E387" s="286">
        <v>7.4199999999999875</v>
      </c>
      <c r="F387" s="436">
        <v>192.91</v>
      </c>
      <c r="G387" s="437">
        <v>25</v>
      </c>
    </row>
    <row r="388" spans="1:7" x14ac:dyDescent="0.35">
      <c r="A388" s="546" t="s">
        <v>317</v>
      </c>
      <c r="B388" s="434">
        <v>205.49</v>
      </c>
      <c r="C388" s="435">
        <v>212.91</v>
      </c>
      <c r="D388" s="59">
        <v>3.6108813080928448E-2</v>
      </c>
      <c r="E388" s="286">
        <v>7.4199999999999875</v>
      </c>
      <c r="F388" s="436">
        <v>192.91</v>
      </c>
      <c r="G388" s="437">
        <v>20</v>
      </c>
    </row>
    <row r="389" spans="1:7" x14ac:dyDescent="0.35">
      <c r="A389" s="546" t="s">
        <v>318</v>
      </c>
      <c r="B389" s="434">
        <v>205.49</v>
      </c>
      <c r="C389" s="435">
        <v>212.91</v>
      </c>
      <c r="D389" s="59">
        <v>3.6108813080928448E-2</v>
      </c>
      <c r="E389" s="286">
        <v>7.4199999999999875</v>
      </c>
      <c r="F389" s="436">
        <v>192.91</v>
      </c>
      <c r="G389" s="437">
        <v>20</v>
      </c>
    </row>
    <row r="390" spans="1:7" x14ac:dyDescent="0.35">
      <c r="A390" s="546" t="s">
        <v>319</v>
      </c>
      <c r="B390" s="434">
        <v>310.48</v>
      </c>
      <c r="C390" s="435">
        <v>317.89999999999998</v>
      </c>
      <c r="D390" s="59">
        <v>2.3898479773254183E-2</v>
      </c>
      <c r="E390" s="286">
        <v>7.4199999999999591</v>
      </c>
      <c r="F390" s="436">
        <v>192.91</v>
      </c>
      <c r="G390" s="437">
        <v>124.98999999999998</v>
      </c>
    </row>
    <row r="391" spans="1:7" x14ac:dyDescent="0.35">
      <c r="A391" s="546" t="s">
        <v>320</v>
      </c>
      <c r="B391" s="434">
        <v>211.83</v>
      </c>
      <c r="C391" s="435">
        <v>219.25</v>
      </c>
      <c r="D391" s="59">
        <v>3.5028088561582342E-2</v>
      </c>
      <c r="E391" s="286">
        <v>7.4199999999999875</v>
      </c>
      <c r="F391" s="436">
        <v>192.91</v>
      </c>
      <c r="G391" s="437">
        <v>26.340000000000003</v>
      </c>
    </row>
    <row r="392" spans="1:7" x14ac:dyDescent="0.35">
      <c r="A392" s="546" t="s">
        <v>207</v>
      </c>
      <c r="B392" s="434">
        <v>196.29000000000002</v>
      </c>
      <c r="C392" s="435">
        <v>203.71</v>
      </c>
      <c r="D392" s="59">
        <v>3.7801212491721366E-2</v>
      </c>
      <c r="E392" s="286">
        <v>7.4199999999999875</v>
      </c>
      <c r="F392" s="436">
        <v>192.91</v>
      </c>
      <c r="G392" s="437">
        <v>10.800000000000011</v>
      </c>
    </row>
    <row r="393" spans="1:7" x14ac:dyDescent="0.35">
      <c r="A393" s="546" t="s">
        <v>121</v>
      </c>
      <c r="B393" s="434">
        <v>211.62</v>
      </c>
      <c r="C393" s="435">
        <v>219.04</v>
      </c>
      <c r="D393" s="59">
        <v>3.5062848502031882E-2</v>
      </c>
      <c r="E393" s="286">
        <v>7.4199999999999875</v>
      </c>
      <c r="F393" s="436">
        <v>192.91</v>
      </c>
      <c r="G393" s="437">
        <v>26.129999999999995</v>
      </c>
    </row>
    <row r="394" spans="1:7" ht="15.75" customHeight="1" x14ac:dyDescent="0.35">
      <c r="A394" s="546" t="s">
        <v>321</v>
      </c>
      <c r="B394" s="434">
        <v>197.49</v>
      </c>
      <c r="C394" s="435">
        <v>204.91</v>
      </c>
      <c r="D394" s="59">
        <v>3.7571522608739617E-2</v>
      </c>
      <c r="E394" s="286">
        <v>7.4199999999999875</v>
      </c>
      <c r="F394" s="436">
        <v>192.91</v>
      </c>
      <c r="G394" s="437">
        <v>12</v>
      </c>
    </row>
    <row r="395" spans="1:7" ht="16" thickBot="1" x14ac:dyDescent="0.4">
      <c r="A395" s="546" t="s">
        <v>85</v>
      </c>
      <c r="B395" s="434">
        <v>195.49</v>
      </c>
      <c r="C395" s="435">
        <v>202.91</v>
      </c>
      <c r="D395" s="287">
        <v>3.7955905672924381E-2</v>
      </c>
      <c r="E395" s="286">
        <v>7.4199999999999875</v>
      </c>
      <c r="F395" s="436">
        <v>192.91</v>
      </c>
      <c r="G395" s="437">
        <v>10</v>
      </c>
    </row>
    <row r="396" spans="1:7" ht="16" thickBot="1" x14ac:dyDescent="0.4">
      <c r="A396" s="104" t="s">
        <v>33</v>
      </c>
      <c r="B396" s="288"/>
      <c r="C396" s="289"/>
      <c r="D396" s="290"/>
      <c r="E396" s="291"/>
      <c r="F396" s="292"/>
      <c r="G396" s="293"/>
    </row>
    <row r="397" spans="1:7" x14ac:dyDescent="0.35">
      <c r="A397" s="433" t="s">
        <v>133</v>
      </c>
      <c r="B397" s="548"/>
      <c r="C397" s="435">
        <v>231.46480000000003</v>
      </c>
      <c r="D397" s="59" t="s">
        <v>922</v>
      </c>
      <c r="E397" s="286"/>
      <c r="F397" s="436">
        <v>190.18480000000002</v>
      </c>
      <c r="G397" s="474">
        <v>41.28</v>
      </c>
    </row>
    <row r="398" spans="1:7" x14ac:dyDescent="0.35">
      <c r="A398" s="433" t="s">
        <v>1083</v>
      </c>
      <c r="B398" s="548">
        <v>204.01</v>
      </c>
      <c r="C398" s="435">
        <v>212.1704</v>
      </c>
      <c r="D398" s="59">
        <v>4.0000000000000049E-2</v>
      </c>
      <c r="E398" s="286">
        <v>8.1604000000000099</v>
      </c>
      <c r="F398" s="436">
        <v>190.18480000000002</v>
      </c>
      <c r="G398" s="437">
        <v>21.985599999999977</v>
      </c>
    </row>
    <row r="399" spans="1:7" x14ac:dyDescent="0.35">
      <c r="A399" s="433" t="s">
        <v>493</v>
      </c>
      <c r="B399" s="548">
        <v>242.91</v>
      </c>
      <c r="C399" s="435">
        <v>252.62640000000002</v>
      </c>
      <c r="D399" s="59">
        <v>4.0000000000000091E-2</v>
      </c>
      <c r="E399" s="286">
        <v>9.7164000000000215</v>
      </c>
      <c r="F399" s="436">
        <v>190.18480000000002</v>
      </c>
      <c r="G399" s="437">
        <v>62.441599999999994</v>
      </c>
    </row>
    <row r="400" spans="1:7" x14ac:dyDescent="0.35">
      <c r="A400" s="433" t="s">
        <v>1084</v>
      </c>
      <c r="B400" s="548">
        <v>198.46</v>
      </c>
      <c r="C400" s="435">
        <v>206.39840000000004</v>
      </c>
      <c r="D400" s="59">
        <v>4.0000000000000147E-2</v>
      </c>
      <c r="E400" s="286">
        <v>7.9384000000000299</v>
      </c>
      <c r="F400" s="436">
        <v>190.18480000000002</v>
      </c>
      <c r="G400" s="437">
        <v>16.213600000000014</v>
      </c>
    </row>
    <row r="401" spans="1:7" x14ac:dyDescent="0.35">
      <c r="A401" s="433" t="s">
        <v>1085</v>
      </c>
      <c r="B401" s="548">
        <v>237.77</v>
      </c>
      <c r="C401" s="435">
        <v>247.28080000000003</v>
      </c>
      <c r="D401" s="59">
        <v>4.000000000000007E-2</v>
      </c>
      <c r="E401" s="286">
        <v>9.5108000000000175</v>
      </c>
      <c r="F401" s="436">
        <v>190.18480000000002</v>
      </c>
      <c r="G401" s="437">
        <v>57.096000000000004</v>
      </c>
    </row>
    <row r="402" spans="1:7" ht="16" thickBot="1" x14ac:dyDescent="0.4">
      <c r="A402" s="433" t="s">
        <v>1086</v>
      </c>
      <c r="B402" s="548">
        <v>217.53</v>
      </c>
      <c r="C402" s="435">
        <v>226.23120000000003</v>
      </c>
      <c r="D402" s="287">
        <v>4.0000000000000133E-2</v>
      </c>
      <c r="E402" s="286">
        <v>8.7012000000000285</v>
      </c>
      <c r="F402" s="436">
        <v>190.18480000000002</v>
      </c>
      <c r="G402" s="437">
        <v>36.046400000000006</v>
      </c>
    </row>
    <row r="403" spans="1:7" ht="16" thickBot="1" x14ac:dyDescent="0.4">
      <c r="A403" s="104" t="s">
        <v>35</v>
      </c>
      <c r="B403" s="288"/>
      <c r="C403" s="289"/>
      <c r="D403" s="290"/>
      <c r="E403" s="291"/>
      <c r="F403" s="292"/>
      <c r="G403" s="293"/>
    </row>
    <row r="404" spans="1:7" ht="16" thickBot="1" x14ac:dyDescent="0.4">
      <c r="A404" s="433" t="s">
        <v>322</v>
      </c>
      <c r="B404" s="434">
        <v>185.58</v>
      </c>
      <c r="C404" s="435">
        <v>194.74</v>
      </c>
      <c r="D404" s="325">
        <v>4.9358767108524604E-2</v>
      </c>
      <c r="E404" s="286">
        <v>9.1599999999999966</v>
      </c>
      <c r="F404" s="436">
        <v>192.34</v>
      </c>
      <c r="G404" s="437">
        <v>2.4000000000000057</v>
      </c>
    </row>
    <row r="405" spans="1:7" ht="16" thickBot="1" x14ac:dyDescent="0.4">
      <c r="A405" s="104" t="s">
        <v>323</v>
      </c>
      <c r="B405" s="288"/>
      <c r="C405" s="289"/>
      <c r="D405" s="290"/>
      <c r="E405" s="291"/>
      <c r="F405" s="292"/>
      <c r="G405" s="293"/>
    </row>
    <row r="406" spans="1:7" x14ac:dyDescent="0.35">
      <c r="A406" s="124" t="s">
        <v>324</v>
      </c>
      <c r="B406" s="549">
        <v>325.25</v>
      </c>
      <c r="C406" s="326">
        <v>343.55</v>
      </c>
      <c r="D406" s="283">
        <v>5.6264411990776364E-2</v>
      </c>
      <c r="E406" s="286">
        <v>18.300000000000011</v>
      </c>
      <c r="F406" s="162">
        <v>323.3</v>
      </c>
      <c r="G406" s="163">
        <v>20.25</v>
      </c>
    </row>
    <row r="407" spans="1:7" x14ac:dyDescent="0.35">
      <c r="A407" s="473" t="s">
        <v>292</v>
      </c>
      <c r="B407" s="549">
        <v>325.25</v>
      </c>
      <c r="C407" s="550">
        <v>343.55</v>
      </c>
      <c r="D407" s="59">
        <v>5.6264411990776364E-2</v>
      </c>
      <c r="E407" s="286">
        <v>18.300000000000011</v>
      </c>
      <c r="F407" s="162">
        <v>323.3</v>
      </c>
      <c r="G407" s="163">
        <v>20.25</v>
      </c>
    </row>
    <row r="408" spans="1:7" x14ac:dyDescent="0.35">
      <c r="A408" s="121" t="s">
        <v>325</v>
      </c>
      <c r="B408" s="250">
        <v>335.82</v>
      </c>
      <c r="C408" s="550">
        <v>354.12</v>
      </c>
      <c r="D408" s="59">
        <v>5.4493478649276436E-2</v>
      </c>
      <c r="E408" s="286">
        <v>18.300000000000011</v>
      </c>
      <c r="F408" s="162">
        <v>323.3</v>
      </c>
      <c r="G408" s="163">
        <v>30.819999999999993</v>
      </c>
    </row>
    <row r="409" spans="1:7" x14ac:dyDescent="0.35">
      <c r="A409" s="433" t="s">
        <v>326</v>
      </c>
      <c r="B409" s="448">
        <v>335.82</v>
      </c>
      <c r="C409" s="550">
        <v>354.12</v>
      </c>
      <c r="D409" s="59">
        <v>5.4493478649276436E-2</v>
      </c>
      <c r="E409" s="286">
        <v>18.300000000000011</v>
      </c>
      <c r="F409" s="436">
        <v>323.3</v>
      </c>
      <c r="G409" s="437">
        <v>30.819999999999993</v>
      </c>
    </row>
    <row r="410" spans="1:7" x14ac:dyDescent="0.35">
      <c r="A410" s="433" t="s">
        <v>327</v>
      </c>
      <c r="B410" s="448">
        <v>313.3</v>
      </c>
      <c r="C410" s="550">
        <v>331.6</v>
      </c>
      <c r="D410" s="59">
        <v>5.8410469198850977E-2</v>
      </c>
      <c r="E410" s="286">
        <v>18.300000000000011</v>
      </c>
      <c r="F410" s="436">
        <v>323.3</v>
      </c>
      <c r="G410" s="437">
        <v>8.3000000000000114</v>
      </c>
    </row>
    <row r="411" spans="1:7" ht="31" x14ac:dyDescent="0.35">
      <c r="A411" s="433" t="s">
        <v>328</v>
      </c>
      <c r="B411" s="448">
        <v>323.64999999999998</v>
      </c>
      <c r="C411" s="550">
        <v>341.95</v>
      </c>
      <c r="D411" s="59">
        <v>5.6542561408929437E-2</v>
      </c>
      <c r="E411" s="286">
        <v>18.300000000000011</v>
      </c>
      <c r="F411" s="436">
        <v>323.3</v>
      </c>
      <c r="G411" s="437">
        <v>18.649999999999977</v>
      </c>
    </row>
    <row r="412" spans="1:7" ht="16" thickBot="1" x14ac:dyDescent="0.4">
      <c r="A412" s="433" t="s">
        <v>329</v>
      </c>
      <c r="B412" s="448">
        <v>322.85000000000002</v>
      </c>
      <c r="C412" s="327">
        <v>341.15000000000003</v>
      </c>
      <c r="D412" s="287">
        <v>5.6682669970574605E-2</v>
      </c>
      <c r="E412" s="286">
        <v>18.300000000000011</v>
      </c>
      <c r="F412" s="436">
        <v>323.3</v>
      </c>
      <c r="G412" s="437">
        <v>17.850000000000023</v>
      </c>
    </row>
    <row r="413" spans="1:7" ht="16" thickBot="1" x14ac:dyDescent="0.4">
      <c r="A413" s="104" t="s">
        <v>55</v>
      </c>
      <c r="B413" s="288"/>
      <c r="C413" s="289"/>
      <c r="D413" s="290"/>
      <c r="E413" s="291"/>
      <c r="F413" s="292"/>
      <c r="G413" s="293"/>
    </row>
    <row r="414" spans="1:7" s="84" customFormat="1" x14ac:dyDescent="0.35">
      <c r="A414" s="372" t="s">
        <v>330</v>
      </c>
      <c r="B414" s="371">
        <v>350</v>
      </c>
      <c r="C414" s="335">
        <v>370</v>
      </c>
      <c r="D414" s="59">
        <v>5.7142857142857141E-2</v>
      </c>
      <c r="E414" s="286">
        <v>20</v>
      </c>
      <c r="F414" s="436">
        <v>363.4</v>
      </c>
      <c r="G414" s="437">
        <v>6.6000000000000227</v>
      </c>
    </row>
    <row r="415" spans="1:7" x14ac:dyDescent="0.35">
      <c r="A415" s="433" t="s">
        <v>331</v>
      </c>
      <c r="B415" s="448">
        <v>378.42</v>
      </c>
      <c r="C415" s="550">
        <v>401.71599999999995</v>
      </c>
      <c r="D415" s="59">
        <v>6.1561228264890688E-2</v>
      </c>
      <c r="E415" s="286">
        <v>23.295999999999935</v>
      </c>
      <c r="F415" s="436">
        <v>363.4</v>
      </c>
      <c r="G415" s="437">
        <v>38.315999999999974</v>
      </c>
    </row>
    <row r="416" spans="1:7" x14ac:dyDescent="0.35">
      <c r="A416" s="433" t="s">
        <v>332</v>
      </c>
      <c r="B416" s="448">
        <v>386.12</v>
      </c>
      <c r="C416" s="550">
        <v>409.64699999999993</v>
      </c>
      <c r="D416" s="59">
        <v>6.0931834662798945E-2</v>
      </c>
      <c r="E416" s="286">
        <v>23.52699999999993</v>
      </c>
      <c r="F416" s="436">
        <v>363.4</v>
      </c>
      <c r="G416" s="437">
        <v>46.246999999999957</v>
      </c>
    </row>
    <row r="417" spans="1:7" x14ac:dyDescent="0.35">
      <c r="A417" s="433" t="s">
        <v>333</v>
      </c>
      <c r="B417" s="448">
        <v>341.22</v>
      </c>
      <c r="C417" s="550">
        <v>363.4</v>
      </c>
      <c r="D417" s="59">
        <v>6.5002051462399471E-2</v>
      </c>
      <c r="E417" s="286">
        <v>22.17999999999995</v>
      </c>
      <c r="F417" s="436">
        <v>363.4</v>
      </c>
      <c r="G417" s="437">
        <v>0</v>
      </c>
    </row>
    <row r="418" spans="1:7" x14ac:dyDescent="0.35">
      <c r="A418" s="433" t="s">
        <v>334</v>
      </c>
      <c r="B418" s="448">
        <v>374.68</v>
      </c>
      <c r="C418" s="550">
        <v>397.86379999999997</v>
      </c>
      <c r="D418" s="59">
        <v>6.1876267748478597E-2</v>
      </c>
      <c r="E418" s="286">
        <v>23.183799999999962</v>
      </c>
      <c r="F418" s="436">
        <v>363.4</v>
      </c>
      <c r="G418" s="437">
        <v>34.463799999999992</v>
      </c>
    </row>
    <row r="419" spans="1:7" x14ac:dyDescent="0.35">
      <c r="A419" s="433" t="s">
        <v>335</v>
      </c>
      <c r="B419" s="448">
        <v>378.06</v>
      </c>
      <c r="C419" s="550">
        <v>401.34519999999998</v>
      </c>
      <c r="D419" s="59">
        <v>6.1591281807120493E-2</v>
      </c>
      <c r="E419" s="286">
        <v>23.285199999999975</v>
      </c>
      <c r="F419" s="436">
        <v>363.4</v>
      </c>
      <c r="G419" s="437">
        <v>37.9452</v>
      </c>
    </row>
    <row r="420" spans="1:7" x14ac:dyDescent="0.35">
      <c r="A420" s="433" t="s">
        <v>336</v>
      </c>
      <c r="B420" s="448">
        <v>378.06</v>
      </c>
      <c r="C420" s="550">
        <v>401.34519999999998</v>
      </c>
      <c r="D420" s="59">
        <v>6.1591281807120493E-2</v>
      </c>
      <c r="E420" s="286">
        <v>23.285199999999975</v>
      </c>
      <c r="F420" s="436">
        <v>363.4</v>
      </c>
      <c r="G420" s="437">
        <v>37.9452</v>
      </c>
    </row>
    <row r="421" spans="1:7" x14ac:dyDescent="0.35">
      <c r="A421" s="433" t="s">
        <v>337</v>
      </c>
      <c r="B421" s="448">
        <v>386.12</v>
      </c>
      <c r="C421" s="550">
        <v>409.64699999999993</v>
      </c>
      <c r="D421" s="59">
        <v>6.0931834662798945E-2</v>
      </c>
      <c r="E421" s="286">
        <v>23.52699999999993</v>
      </c>
      <c r="F421" s="436">
        <v>363.4</v>
      </c>
      <c r="G421" s="437">
        <v>46.246999999999957</v>
      </c>
    </row>
    <row r="422" spans="1:7" x14ac:dyDescent="0.35">
      <c r="A422" s="433" t="s">
        <v>338</v>
      </c>
      <c r="B422" s="448">
        <v>413.67</v>
      </c>
      <c r="C422" s="550">
        <v>438.02349999999996</v>
      </c>
      <c r="D422" s="59">
        <v>5.8871806028960132E-2</v>
      </c>
      <c r="E422" s="286">
        <v>24.35349999999994</v>
      </c>
      <c r="F422" s="436">
        <v>363.4</v>
      </c>
      <c r="G422" s="437">
        <v>74.623499999999979</v>
      </c>
    </row>
    <row r="423" spans="1:7" x14ac:dyDescent="0.35">
      <c r="A423" s="433" t="s">
        <v>339</v>
      </c>
      <c r="B423" s="448">
        <v>386.12</v>
      </c>
      <c r="C423" s="550">
        <v>409.64699999999993</v>
      </c>
      <c r="D423" s="59">
        <v>6.0931834662798945E-2</v>
      </c>
      <c r="E423" s="286">
        <v>23.52699999999993</v>
      </c>
      <c r="F423" s="436">
        <v>363.4</v>
      </c>
      <c r="G423" s="437">
        <v>46.246999999999957</v>
      </c>
    </row>
    <row r="424" spans="1:7" ht="16" thickBot="1" x14ac:dyDescent="0.4">
      <c r="A424" s="433" t="s">
        <v>340</v>
      </c>
      <c r="B424" s="523">
        <v>377.45</v>
      </c>
      <c r="C424" s="551">
        <v>400.71689999999995</v>
      </c>
      <c r="D424" s="287">
        <v>6.1642336733342074E-2</v>
      </c>
      <c r="E424" s="286">
        <v>23.266899999999964</v>
      </c>
      <c r="F424" s="436">
        <v>363.4</v>
      </c>
      <c r="G424" s="437">
        <v>37.316899999999976</v>
      </c>
    </row>
    <row r="425" spans="1:7" ht="16" thickBot="1" x14ac:dyDescent="0.4">
      <c r="A425" s="104" t="s">
        <v>34</v>
      </c>
      <c r="B425" s="288"/>
      <c r="C425" s="277"/>
      <c r="D425" s="278"/>
      <c r="E425" s="291"/>
      <c r="F425" s="292"/>
      <c r="G425" s="293"/>
    </row>
    <row r="426" spans="1:7" x14ac:dyDescent="0.35">
      <c r="A426" s="433" t="s">
        <v>86</v>
      </c>
      <c r="B426" s="295">
        <v>211.45</v>
      </c>
      <c r="C426" s="296">
        <v>219.90007799999998</v>
      </c>
      <c r="D426" s="283">
        <v>3.996253487822176E-2</v>
      </c>
      <c r="E426" s="286">
        <v>8.4500779999999907</v>
      </c>
      <c r="F426" s="436">
        <v>186.9</v>
      </c>
      <c r="G426" s="437">
        <v>33.000077999999974</v>
      </c>
    </row>
    <row r="427" spans="1:7" x14ac:dyDescent="0.35">
      <c r="A427" s="433" t="s">
        <v>341</v>
      </c>
      <c r="B427" s="434">
        <v>236.49</v>
      </c>
      <c r="C427" s="435">
        <v>245.9512</v>
      </c>
      <c r="D427" s="59">
        <v>4.0006765613767988E-2</v>
      </c>
      <c r="E427" s="286">
        <v>9.461199999999991</v>
      </c>
      <c r="F427" s="436">
        <v>186.9</v>
      </c>
      <c r="G427" s="437">
        <v>59.051199999999994</v>
      </c>
    </row>
    <row r="428" spans="1:7" x14ac:dyDescent="0.35">
      <c r="A428" s="433" t="s">
        <v>342</v>
      </c>
      <c r="B428" s="434">
        <v>215.9</v>
      </c>
      <c r="C428" s="435">
        <v>224.552076</v>
      </c>
      <c r="D428" s="59">
        <v>4.0074460398332533E-2</v>
      </c>
      <c r="E428" s="286">
        <v>8.6520759999999939</v>
      </c>
      <c r="F428" s="436">
        <v>186.9</v>
      </c>
      <c r="G428" s="437">
        <v>37.652075999999994</v>
      </c>
    </row>
    <row r="429" spans="1:7" x14ac:dyDescent="0.35">
      <c r="A429" s="433" t="s">
        <v>105</v>
      </c>
      <c r="B429" s="434">
        <v>206.31</v>
      </c>
      <c r="C429" s="435">
        <v>214.55070000000001</v>
      </c>
      <c r="D429" s="59">
        <v>3.9943289224952758E-2</v>
      </c>
      <c r="E429" s="286">
        <v>8.2407000000000039</v>
      </c>
      <c r="F429" s="436">
        <v>186.9</v>
      </c>
      <c r="G429" s="437">
        <v>27.650700000000001</v>
      </c>
    </row>
    <row r="430" spans="1:7" x14ac:dyDescent="0.35">
      <c r="A430" s="433" t="s">
        <v>106</v>
      </c>
      <c r="B430" s="434">
        <v>206.31</v>
      </c>
      <c r="C430" s="435">
        <v>214.55070000000001</v>
      </c>
      <c r="D430" s="59">
        <v>3.9943289224952758E-2</v>
      </c>
      <c r="E430" s="286">
        <v>8.2407000000000039</v>
      </c>
      <c r="F430" s="436">
        <v>186.9</v>
      </c>
      <c r="G430" s="437">
        <v>27.650700000000001</v>
      </c>
    </row>
    <row r="431" spans="1:7" x14ac:dyDescent="0.35">
      <c r="A431" s="433" t="s">
        <v>343</v>
      </c>
      <c r="B431" s="434">
        <v>206.31</v>
      </c>
      <c r="C431" s="435">
        <v>214.55070000000001</v>
      </c>
      <c r="D431" s="59">
        <v>3.9943289224952758E-2</v>
      </c>
      <c r="E431" s="286">
        <v>8.2407000000000039</v>
      </c>
      <c r="F431" s="436">
        <v>186.9</v>
      </c>
      <c r="G431" s="437">
        <v>27.650700000000001</v>
      </c>
    </row>
    <row r="432" spans="1:7" x14ac:dyDescent="0.35">
      <c r="A432" s="433" t="s">
        <v>82</v>
      </c>
      <c r="B432" s="434">
        <v>206.31</v>
      </c>
      <c r="C432" s="435">
        <v>214.55070000000001</v>
      </c>
      <c r="D432" s="59">
        <v>3.9943289224952758E-2</v>
      </c>
      <c r="E432" s="286">
        <v>8.2407000000000039</v>
      </c>
      <c r="F432" s="436">
        <v>186.9</v>
      </c>
      <c r="G432" s="437">
        <v>27.650700000000001</v>
      </c>
    </row>
    <row r="433" spans="1:7" x14ac:dyDescent="0.35">
      <c r="A433" s="433" t="s">
        <v>344</v>
      </c>
      <c r="B433" s="434">
        <v>206.31</v>
      </c>
      <c r="C433" s="435">
        <v>214.55070000000001</v>
      </c>
      <c r="D433" s="59">
        <v>3.9943289224952758E-2</v>
      </c>
      <c r="E433" s="286">
        <v>8.2407000000000039</v>
      </c>
      <c r="F433" s="436">
        <v>186.9</v>
      </c>
      <c r="G433" s="437">
        <v>27.650700000000001</v>
      </c>
    </row>
    <row r="434" spans="1:7" x14ac:dyDescent="0.35">
      <c r="A434" s="433" t="s">
        <v>345</v>
      </c>
      <c r="B434" s="434">
        <v>206.31</v>
      </c>
      <c r="C434" s="435">
        <v>214.55070000000001</v>
      </c>
      <c r="D434" s="59">
        <v>3.9943289224952758E-2</v>
      </c>
      <c r="E434" s="286">
        <v>8.2407000000000039</v>
      </c>
      <c r="F434" s="436">
        <v>186.9</v>
      </c>
      <c r="G434" s="437">
        <v>27.650700000000001</v>
      </c>
    </row>
    <row r="435" spans="1:7" ht="16" thickBot="1" x14ac:dyDescent="0.4">
      <c r="A435" s="433" t="s">
        <v>346</v>
      </c>
      <c r="B435" s="336">
        <v>206.31</v>
      </c>
      <c r="C435" s="511">
        <v>214.55070000000001</v>
      </c>
      <c r="D435" s="287">
        <v>3.9943289224952758E-2</v>
      </c>
      <c r="E435" s="286">
        <v>8.2407000000000039</v>
      </c>
      <c r="F435" s="436">
        <v>186.9</v>
      </c>
      <c r="G435" s="437">
        <v>27.650700000000001</v>
      </c>
    </row>
    <row r="436" spans="1:7" ht="16" thickBot="1" x14ac:dyDescent="0.4">
      <c r="A436" s="142" t="s">
        <v>58</v>
      </c>
      <c r="B436" s="319"/>
      <c r="C436" s="328"/>
      <c r="D436" s="329"/>
      <c r="E436" s="330"/>
      <c r="F436" s="331"/>
      <c r="G436" s="332"/>
    </row>
    <row r="437" spans="1:7" x14ac:dyDescent="0.35">
      <c r="A437" s="742" t="s">
        <v>1087</v>
      </c>
      <c r="B437" s="743"/>
      <c r="C437" s="744">
        <v>320.43</v>
      </c>
      <c r="D437" s="745" t="s">
        <v>922</v>
      </c>
      <c r="E437" s="251"/>
      <c r="F437" s="251">
        <v>295.43</v>
      </c>
      <c r="G437" s="252">
        <v>25</v>
      </c>
    </row>
    <row r="438" spans="1:7" x14ac:dyDescent="0.35">
      <c r="A438" s="552" t="s">
        <v>1088</v>
      </c>
      <c r="B438" s="482">
        <v>322.39999999999998</v>
      </c>
      <c r="C438" s="449">
        <v>345.43</v>
      </c>
      <c r="D438" s="483">
        <v>7.1433002481389674E-2</v>
      </c>
      <c r="E438" s="436">
        <v>23.03000000000003</v>
      </c>
      <c r="F438" s="436">
        <v>295.43</v>
      </c>
      <c r="G438" s="474">
        <v>50</v>
      </c>
    </row>
    <row r="439" spans="1:7" x14ac:dyDescent="0.35">
      <c r="A439" s="552" t="s">
        <v>1089</v>
      </c>
      <c r="B439" s="482"/>
      <c r="C439" s="449">
        <v>345.43</v>
      </c>
      <c r="D439" s="483" t="s">
        <v>922</v>
      </c>
      <c r="E439" s="436"/>
      <c r="F439" s="436">
        <v>295.43</v>
      </c>
      <c r="G439" s="474">
        <v>50</v>
      </c>
    </row>
    <row r="440" spans="1:7" x14ac:dyDescent="0.35">
      <c r="A440" s="552" t="s">
        <v>1090</v>
      </c>
      <c r="B440" s="482">
        <v>300.14</v>
      </c>
      <c r="C440" s="449">
        <v>318.17</v>
      </c>
      <c r="D440" s="483">
        <v>6.0071966415672785E-2</v>
      </c>
      <c r="E440" s="436">
        <v>18.03000000000003</v>
      </c>
      <c r="F440" s="436">
        <v>295.43</v>
      </c>
      <c r="G440" s="474">
        <v>22.740000000000009</v>
      </c>
    </row>
    <row r="441" spans="1:7" x14ac:dyDescent="0.35">
      <c r="A441" s="552" t="s">
        <v>1091</v>
      </c>
      <c r="B441" s="482"/>
      <c r="C441" s="449">
        <v>335.43</v>
      </c>
      <c r="D441" s="483" t="s">
        <v>922</v>
      </c>
      <c r="E441" s="436"/>
      <c r="F441" s="436">
        <v>295.43</v>
      </c>
      <c r="G441" s="474">
        <v>40</v>
      </c>
    </row>
    <row r="442" spans="1:7" x14ac:dyDescent="0.35">
      <c r="A442" s="552" t="s">
        <v>1092</v>
      </c>
      <c r="B442" s="482">
        <v>450</v>
      </c>
      <c r="C442" s="449">
        <v>450</v>
      </c>
      <c r="D442" s="483">
        <v>0</v>
      </c>
      <c r="E442" s="436">
        <v>0</v>
      </c>
      <c r="F442" s="436">
        <v>295.43</v>
      </c>
      <c r="G442" s="474">
        <v>154.57</v>
      </c>
    </row>
    <row r="443" spans="1:7" x14ac:dyDescent="0.35">
      <c r="A443" s="552" t="s">
        <v>1093</v>
      </c>
      <c r="B443" s="482">
        <v>500</v>
      </c>
      <c r="C443" s="449">
        <v>500</v>
      </c>
      <c r="D443" s="483">
        <v>0</v>
      </c>
      <c r="E443" s="436">
        <v>0</v>
      </c>
      <c r="F443" s="436">
        <v>295.43</v>
      </c>
      <c r="G443" s="474">
        <v>204.57</v>
      </c>
    </row>
    <row r="444" spans="1:7" x14ac:dyDescent="0.35">
      <c r="A444" s="552" t="s">
        <v>1094</v>
      </c>
      <c r="B444" s="482"/>
      <c r="C444" s="449">
        <v>300.43</v>
      </c>
      <c r="D444" s="483" t="s">
        <v>922</v>
      </c>
      <c r="E444" s="436"/>
      <c r="F444" s="436">
        <v>295.43</v>
      </c>
      <c r="G444" s="474">
        <v>5</v>
      </c>
    </row>
    <row r="445" spans="1:7" x14ac:dyDescent="0.35">
      <c r="A445" s="552" t="s">
        <v>1095</v>
      </c>
      <c r="B445" s="482"/>
      <c r="C445" s="449">
        <v>300.43</v>
      </c>
      <c r="D445" s="483" t="s">
        <v>922</v>
      </c>
      <c r="E445" s="436"/>
      <c r="F445" s="436">
        <v>295.43</v>
      </c>
      <c r="G445" s="474">
        <v>5</v>
      </c>
    </row>
    <row r="446" spans="1:7" ht="16" thickBot="1" x14ac:dyDescent="0.4">
      <c r="A446" s="553" t="s">
        <v>1096</v>
      </c>
      <c r="B446" s="554">
        <v>320.19</v>
      </c>
      <c r="C446" s="555">
        <v>341.22</v>
      </c>
      <c r="D446" s="556">
        <v>6.5679752646866013E-2</v>
      </c>
      <c r="E446" s="512">
        <v>21.03000000000003</v>
      </c>
      <c r="F446" s="512">
        <v>295.43</v>
      </c>
      <c r="G446" s="513">
        <v>45.79000000000002</v>
      </c>
    </row>
    <row r="447" spans="1:7" x14ac:dyDescent="0.35">
      <c r="G447" s="333"/>
    </row>
    <row r="448" spans="1:7" x14ac:dyDescent="0.35">
      <c r="G448" s="333"/>
    </row>
    <row r="449" spans="7:7" x14ac:dyDescent="0.35">
      <c r="G449" s="333"/>
    </row>
    <row r="450" spans="7:7" x14ac:dyDescent="0.35">
      <c r="G450" s="333"/>
    </row>
    <row r="451" spans="7:7" x14ac:dyDescent="0.35">
      <c r="G451" s="333"/>
    </row>
    <row r="452" spans="7:7" x14ac:dyDescent="0.35">
      <c r="G452" s="333"/>
    </row>
    <row r="453" spans="7:7" x14ac:dyDescent="0.35">
      <c r="G453" s="333"/>
    </row>
    <row r="454" spans="7:7" x14ac:dyDescent="0.35">
      <c r="G454" s="333"/>
    </row>
    <row r="455" spans="7:7" x14ac:dyDescent="0.35">
      <c r="G455" s="333"/>
    </row>
    <row r="456" spans="7:7" x14ac:dyDescent="0.35">
      <c r="G456" s="333"/>
    </row>
    <row r="457" spans="7:7" x14ac:dyDescent="0.35">
      <c r="G457" s="333"/>
    </row>
    <row r="458" spans="7:7" x14ac:dyDescent="0.35">
      <c r="G458" s="333"/>
    </row>
    <row r="459" spans="7:7" x14ac:dyDescent="0.35">
      <c r="G459" s="333"/>
    </row>
    <row r="460" spans="7:7" x14ac:dyDescent="0.35">
      <c r="G460" s="333"/>
    </row>
    <row r="461" spans="7:7" x14ac:dyDescent="0.35">
      <c r="G461" s="333"/>
    </row>
    <row r="462" spans="7:7" x14ac:dyDescent="0.35">
      <c r="G462" s="333"/>
    </row>
    <row r="463" spans="7:7" x14ac:dyDescent="0.35">
      <c r="G463" s="333"/>
    </row>
    <row r="464" spans="7:7" x14ac:dyDescent="0.35">
      <c r="G464" s="333"/>
    </row>
    <row r="465" spans="7:7" x14ac:dyDescent="0.35">
      <c r="G465" s="333"/>
    </row>
    <row r="466" spans="7:7" x14ac:dyDescent="0.35">
      <c r="G466" s="333"/>
    </row>
    <row r="467" spans="7:7" x14ac:dyDescent="0.35">
      <c r="G467" s="333"/>
    </row>
    <row r="468" spans="7:7" x14ac:dyDescent="0.35">
      <c r="G468" s="333"/>
    </row>
    <row r="469" spans="7:7" x14ac:dyDescent="0.35">
      <c r="G469" s="333"/>
    </row>
    <row r="470" spans="7:7" x14ac:dyDescent="0.35">
      <c r="G470" s="333"/>
    </row>
    <row r="471" spans="7:7" x14ac:dyDescent="0.35">
      <c r="G471" s="333"/>
    </row>
    <row r="472" spans="7:7" x14ac:dyDescent="0.35">
      <c r="G472" s="333"/>
    </row>
    <row r="473" spans="7:7" x14ac:dyDescent="0.35">
      <c r="G473" s="333"/>
    </row>
    <row r="474" spans="7:7" x14ac:dyDescent="0.35">
      <c r="G474" s="333"/>
    </row>
    <row r="475" spans="7:7" x14ac:dyDescent="0.35">
      <c r="G475" s="333"/>
    </row>
    <row r="476" spans="7:7" x14ac:dyDescent="0.35">
      <c r="G476" s="333"/>
    </row>
    <row r="477" spans="7:7" x14ac:dyDescent="0.35">
      <c r="G477" s="333"/>
    </row>
    <row r="478" spans="7:7" x14ac:dyDescent="0.35">
      <c r="G478" s="333"/>
    </row>
    <row r="479" spans="7:7" x14ac:dyDescent="0.35">
      <c r="G479" s="333"/>
    </row>
    <row r="480" spans="7:7" x14ac:dyDescent="0.35">
      <c r="G480" s="333"/>
    </row>
    <row r="481" spans="7:7" x14ac:dyDescent="0.35">
      <c r="G481" s="333"/>
    </row>
    <row r="482" spans="7:7" x14ac:dyDescent="0.35">
      <c r="G482" s="333"/>
    </row>
    <row r="483" spans="7:7" x14ac:dyDescent="0.35">
      <c r="G483" s="333"/>
    </row>
    <row r="484" spans="7:7" x14ac:dyDescent="0.35">
      <c r="G484" s="333"/>
    </row>
    <row r="485" spans="7:7" x14ac:dyDescent="0.35">
      <c r="G485" s="333"/>
    </row>
    <row r="486" spans="7:7" x14ac:dyDescent="0.35">
      <c r="G486" s="333"/>
    </row>
    <row r="487" spans="7:7" x14ac:dyDescent="0.35">
      <c r="G487" s="333"/>
    </row>
    <row r="488" spans="7:7" x14ac:dyDescent="0.35">
      <c r="G488" s="333"/>
    </row>
    <row r="489" spans="7:7" x14ac:dyDescent="0.35">
      <c r="G489" s="333"/>
    </row>
    <row r="490" spans="7:7" x14ac:dyDescent="0.35">
      <c r="G490" s="333"/>
    </row>
    <row r="491" spans="7:7" x14ac:dyDescent="0.35">
      <c r="G491" s="333"/>
    </row>
    <row r="492" spans="7:7" x14ac:dyDescent="0.35">
      <c r="G492" s="333"/>
    </row>
    <row r="493" spans="7:7" x14ac:dyDescent="0.35">
      <c r="G493" s="333"/>
    </row>
    <row r="494" spans="7:7" x14ac:dyDescent="0.35">
      <c r="G494" s="333"/>
    </row>
    <row r="495" spans="7:7" x14ac:dyDescent="0.35">
      <c r="G495" s="333"/>
    </row>
    <row r="496" spans="7:7" x14ac:dyDescent="0.35">
      <c r="G496" s="333"/>
    </row>
    <row r="497" spans="7:7" x14ac:dyDescent="0.35">
      <c r="G497" s="333"/>
    </row>
    <row r="498" spans="7:7" x14ac:dyDescent="0.35">
      <c r="G498" s="333"/>
    </row>
    <row r="499" spans="7:7" x14ac:dyDescent="0.35">
      <c r="G499" s="333"/>
    </row>
    <row r="500" spans="7:7" x14ac:dyDescent="0.35">
      <c r="G500" s="333"/>
    </row>
    <row r="501" spans="7:7" x14ac:dyDescent="0.35">
      <c r="G501" s="333"/>
    </row>
    <row r="502" spans="7:7" x14ac:dyDescent="0.35">
      <c r="G502" s="333"/>
    </row>
    <row r="503" spans="7:7" x14ac:dyDescent="0.35">
      <c r="G503" s="333"/>
    </row>
    <row r="504" spans="7:7" x14ac:dyDescent="0.35">
      <c r="G504" s="333"/>
    </row>
    <row r="505" spans="7:7" x14ac:dyDescent="0.35">
      <c r="G505" s="333"/>
    </row>
    <row r="506" spans="7:7" x14ac:dyDescent="0.35">
      <c r="G506" s="333"/>
    </row>
    <row r="507" spans="7:7" x14ac:dyDescent="0.35">
      <c r="G507" s="333"/>
    </row>
    <row r="508" spans="7:7" x14ac:dyDescent="0.35">
      <c r="G508" s="333"/>
    </row>
    <row r="509" spans="7:7" x14ac:dyDescent="0.35">
      <c r="G509" s="333"/>
    </row>
    <row r="510" spans="7:7" x14ac:dyDescent="0.35">
      <c r="G510" s="333"/>
    </row>
    <row r="511" spans="7:7" x14ac:dyDescent="0.35">
      <c r="G511" s="333"/>
    </row>
    <row r="512" spans="7:7" x14ac:dyDescent="0.35">
      <c r="G512" s="333"/>
    </row>
    <row r="513" spans="7:7" x14ac:dyDescent="0.35">
      <c r="G513" s="333"/>
    </row>
    <row r="514" spans="7:7" x14ac:dyDescent="0.35">
      <c r="G514" s="333"/>
    </row>
    <row r="515" spans="7:7" x14ac:dyDescent="0.35">
      <c r="G515" s="333"/>
    </row>
    <row r="516" spans="7:7" x14ac:dyDescent="0.35">
      <c r="G516" s="333"/>
    </row>
    <row r="517" spans="7:7" x14ac:dyDescent="0.35">
      <c r="G517" s="333"/>
    </row>
    <row r="518" spans="7:7" x14ac:dyDescent="0.35">
      <c r="G518" s="333"/>
    </row>
    <row r="519" spans="7:7" x14ac:dyDescent="0.35">
      <c r="G519" s="333"/>
    </row>
    <row r="520" spans="7:7" x14ac:dyDescent="0.35">
      <c r="G520" s="333"/>
    </row>
    <row r="521" spans="7:7" x14ac:dyDescent="0.35">
      <c r="G521" s="333"/>
    </row>
    <row r="522" spans="7:7" x14ac:dyDescent="0.35">
      <c r="G522" s="333"/>
    </row>
    <row r="523" spans="7:7" x14ac:dyDescent="0.35">
      <c r="G523" s="333"/>
    </row>
    <row r="524" spans="7:7" x14ac:dyDescent="0.35">
      <c r="G524" s="333"/>
    </row>
    <row r="525" spans="7:7" x14ac:dyDescent="0.35">
      <c r="G525" s="333"/>
    </row>
    <row r="526" spans="7:7" x14ac:dyDescent="0.35">
      <c r="G526" s="333"/>
    </row>
    <row r="527" spans="7:7" x14ac:dyDescent="0.35">
      <c r="G527" s="333"/>
    </row>
    <row r="528" spans="7:7" x14ac:dyDescent="0.35">
      <c r="G528" s="333"/>
    </row>
    <row r="529" spans="7:7" x14ac:dyDescent="0.35">
      <c r="G529" s="333"/>
    </row>
    <row r="530" spans="7:7" x14ac:dyDescent="0.35">
      <c r="G530" s="333"/>
    </row>
    <row r="531" spans="7:7" x14ac:dyDescent="0.35">
      <c r="G531" s="333"/>
    </row>
    <row r="532" spans="7:7" x14ac:dyDescent="0.35">
      <c r="G532" s="333"/>
    </row>
    <row r="533" spans="7:7" x14ac:dyDescent="0.35">
      <c r="G533" s="333"/>
    </row>
    <row r="534" spans="7:7" x14ac:dyDescent="0.35">
      <c r="G534" s="333"/>
    </row>
    <row r="535" spans="7:7" x14ac:dyDescent="0.35">
      <c r="G535" s="333"/>
    </row>
    <row r="536" spans="7:7" x14ac:dyDescent="0.35">
      <c r="G536" s="333"/>
    </row>
    <row r="537" spans="7:7" x14ac:dyDescent="0.35">
      <c r="G537" s="333"/>
    </row>
    <row r="538" spans="7:7" x14ac:dyDescent="0.35">
      <c r="G538" s="333"/>
    </row>
    <row r="539" spans="7:7" x14ac:dyDescent="0.35">
      <c r="G539" s="333"/>
    </row>
    <row r="540" spans="7:7" x14ac:dyDescent="0.35">
      <c r="G540" s="333"/>
    </row>
    <row r="541" spans="7:7" x14ac:dyDescent="0.35">
      <c r="G541" s="333"/>
    </row>
    <row r="542" spans="7:7" x14ac:dyDescent="0.35">
      <c r="G542" s="333"/>
    </row>
    <row r="543" spans="7:7" x14ac:dyDescent="0.35">
      <c r="G543" s="333"/>
    </row>
    <row r="544" spans="7:7" x14ac:dyDescent="0.35">
      <c r="G544" s="333"/>
    </row>
    <row r="545" spans="7:7" x14ac:dyDescent="0.35">
      <c r="G545" s="333"/>
    </row>
    <row r="546" spans="7:7" x14ac:dyDescent="0.35">
      <c r="G546" s="333"/>
    </row>
    <row r="547" spans="7:7" x14ac:dyDescent="0.35">
      <c r="G547" s="333"/>
    </row>
    <row r="548" spans="7:7" x14ac:dyDescent="0.35">
      <c r="G548" s="333"/>
    </row>
    <row r="549" spans="7:7" x14ac:dyDescent="0.35">
      <c r="G549" s="333"/>
    </row>
    <row r="550" spans="7:7" x14ac:dyDescent="0.35">
      <c r="G550" s="333"/>
    </row>
    <row r="551" spans="7:7" x14ac:dyDescent="0.35">
      <c r="G551" s="333"/>
    </row>
    <row r="552" spans="7:7" x14ac:dyDescent="0.35">
      <c r="G552" s="333"/>
    </row>
    <row r="553" spans="7:7" x14ac:dyDescent="0.35">
      <c r="G553" s="333"/>
    </row>
    <row r="554" spans="7:7" x14ac:dyDescent="0.35">
      <c r="G554" s="333"/>
    </row>
    <row r="555" spans="7:7" x14ac:dyDescent="0.35">
      <c r="G555" s="333"/>
    </row>
    <row r="556" spans="7:7" x14ac:dyDescent="0.35">
      <c r="G556" s="333"/>
    </row>
    <row r="557" spans="7:7" x14ac:dyDescent="0.35">
      <c r="G557" s="333"/>
    </row>
    <row r="558" spans="7:7" x14ac:dyDescent="0.35">
      <c r="G558" s="333"/>
    </row>
    <row r="559" spans="7:7" x14ac:dyDescent="0.35">
      <c r="G559" s="333"/>
    </row>
    <row r="560" spans="7:7" x14ac:dyDescent="0.35">
      <c r="G560" s="333"/>
    </row>
    <row r="561" spans="7:7" x14ac:dyDescent="0.35">
      <c r="G561" s="333"/>
    </row>
    <row r="562" spans="7:7" x14ac:dyDescent="0.35">
      <c r="G562" s="333"/>
    </row>
    <row r="563" spans="7:7" x14ac:dyDescent="0.35">
      <c r="G563" s="333"/>
    </row>
    <row r="564" spans="7:7" x14ac:dyDescent="0.35">
      <c r="G564" s="333"/>
    </row>
    <row r="565" spans="7:7" x14ac:dyDescent="0.35">
      <c r="G565" s="333"/>
    </row>
    <row r="566" spans="7:7" x14ac:dyDescent="0.35">
      <c r="G566" s="333"/>
    </row>
    <row r="567" spans="7:7" x14ac:dyDescent="0.35">
      <c r="G567" s="333"/>
    </row>
    <row r="568" spans="7:7" x14ac:dyDescent="0.35">
      <c r="G568" s="333"/>
    </row>
    <row r="569" spans="7:7" x14ac:dyDescent="0.35">
      <c r="G569" s="333"/>
    </row>
    <row r="570" spans="7:7" x14ac:dyDescent="0.35">
      <c r="G570" s="333"/>
    </row>
    <row r="571" spans="7:7" x14ac:dyDescent="0.35">
      <c r="G571" s="333"/>
    </row>
    <row r="572" spans="7:7" x14ac:dyDescent="0.35">
      <c r="G572" s="333"/>
    </row>
    <row r="573" spans="7:7" x14ac:dyDescent="0.35">
      <c r="G573" s="333"/>
    </row>
    <row r="574" spans="7:7" x14ac:dyDescent="0.35">
      <c r="G574" s="333"/>
    </row>
    <row r="575" spans="7:7" x14ac:dyDescent="0.35">
      <c r="G575" s="333"/>
    </row>
    <row r="576" spans="7:7" x14ac:dyDescent="0.35">
      <c r="G576" s="333"/>
    </row>
    <row r="577" spans="7:7" x14ac:dyDescent="0.35">
      <c r="G577" s="333"/>
    </row>
    <row r="578" spans="7:7" x14ac:dyDescent="0.35">
      <c r="G578" s="333"/>
    </row>
    <row r="579" spans="7:7" x14ac:dyDescent="0.35">
      <c r="G579" s="333"/>
    </row>
    <row r="580" spans="7:7" x14ac:dyDescent="0.35">
      <c r="G580" s="333"/>
    </row>
    <row r="581" spans="7:7" x14ac:dyDescent="0.35">
      <c r="G581" s="333"/>
    </row>
    <row r="582" spans="7:7" x14ac:dyDescent="0.35">
      <c r="G582" s="333"/>
    </row>
    <row r="583" spans="7:7" x14ac:dyDescent="0.35">
      <c r="G583" s="333"/>
    </row>
  </sheetData>
  <sortState xmlns:xlrd2="http://schemas.microsoft.com/office/spreadsheetml/2017/richdata2" ref="A202:P214">
    <sortCondition ref="A202:A214"/>
  </sortState>
  <mergeCells count="2">
    <mergeCell ref="C2:D2"/>
    <mergeCell ref="E2:G2"/>
  </mergeCells>
  <pageMargins left="0.7" right="0.7" top="0.75" bottom="0.75" header="0.3" footer="0.3"/>
  <pageSetup scale="70" fitToHeight="0" orientation="portrait" r:id="rId1"/>
  <headerFooter alignWithMargins="0">
    <oddHeader>&amp;RAttachment 1D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83FF-29FD-4DBE-8161-37811B24B208}">
  <sheetPr>
    <tabColor theme="6"/>
    <pageSetUpPr fitToPage="1"/>
  </sheetPr>
  <dimension ref="A1:K502"/>
  <sheetViews>
    <sheetView zoomScaleNormal="100" zoomScaleSheetLayoutView="100" workbookViewId="0">
      <pane ySplit="3" topLeftCell="A193" activePane="bottomLeft" state="frozen"/>
      <selection activeCell="A17" sqref="A17"/>
      <selection pane="bottomLeft" activeCell="C206" sqref="A1:G502"/>
    </sheetView>
  </sheetViews>
  <sheetFormatPr defaultColWidth="9.08984375" defaultRowHeight="15.5" x14ac:dyDescent="0.35"/>
  <cols>
    <col min="1" max="1" width="68.453125" style="27" bestFit="1" customWidth="1"/>
    <col min="2" max="2" width="13.08984375" style="27" bestFit="1" customWidth="1"/>
    <col min="3" max="3" width="13.08984375" style="27" customWidth="1"/>
    <col min="4" max="4" width="9.453125" style="27" customWidth="1"/>
    <col min="5" max="5" width="11.453125" style="27" customWidth="1"/>
    <col min="6" max="6" width="8.54296875" style="97" bestFit="1" customWidth="1"/>
    <col min="7" max="7" width="12" style="97" customWidth="1"/>
    <col min="8" max="8" width="9.08984375" style="27" customWidth="1"/>
    <col min="9" max="16384" width="9.08984375" style="27"/>
  </cols>
  <sheetData>
    <row r="1" spans="1:7" ht="16" thickBot="1" x14ac:dyDescent="0.4">
      <c r="A1" s="132" t="s">
        <v>0</v>
      </c>
      <c r="B1" s="132"/>
      <c r="C1" s="132"/>
      <c r="D1" s="132"/>
      <c r="E1" s="132"/>
    </row>
    <row r="2" spans="1:7" ht="16" thickBot="1" x14ac:dyDescent="0.4">
      <c r="A2" s="132" t="s">
        <v>347</v>
      </c>
      <c r="B2" s="130" t="s">
        <v>61</v>
      </c>
      <c r="C2" s="791" t="s">
        <v>62</v>
      </c>
      <c r="D2" s="791"/>
      <c r="E2" s="791" t="s">
        <v>62</v>
      </c>
      <c r="F2" s="791"/>
      <c r="G2" s="791"/>
    </row>
    <row r="3" spans="1:7" ht="48.75" customHeight="1" thickBot="1" x14ac:dyDescent="0.4">
      <c r="A3" s="140" t="s">
        <v>348</v>
      </c>
      <c r="B3" s="128" t="s">
        <v>72</v>
      </c>
      <c r="C3" s="128" t="s">
        <v>72</v>
      </c>
      <c r="D3" s="139" t="s">
        <v>64</v>
      </c>
      <c r="E3" s="127" t="s">
        <v>65</v>
      </c>
      <c r="F3" s="126" t="s">
        <v>66</v>
      </c>
      <c r="G3" s="125" t="s">
        <v>67</v>
      </c>
    </row>
    <row r="4" spans="1:7" ht="16" thickBot="1" x14ac:dyDescent="0.4">
      <c r="A4" s="104" t="s">
        <v>10</v>
      </c>
      <c r="B4" s="109"/>
      <c r="C4" s="109"/>
      <c r="D4" s="108"/>
      <c r="E4" s="109"/>
      <c r="F4" s="134"/>
      <c r="G4" s="102"/>
    </row>
    <row r="5" spans="1:7" x14ac:dyDescent="0.35">
      <c r="A5" s="433" t="s">
        <v>349</v>
      </c>
      <c r="B5" s="182">
        <v>212.89</v>
      </c>
      <c r="C5" s="241">
        <v>225.66</v>
      </c>
      <c r="D5" s="57">
        <v>5.9984029310911791E-2</v>
      </c>
      <c r="E5" s="100">
        <v>12.77000000000001</v>
      </c>
      <c r="F5" s="557">
        <v>191.74</v>
      </c>
      <c r="G5" s="558">
        <v>33.919999999999987</v>
      </c>
    </row>
    <row r="6" spans="1:7" x14ac:dyDescent="0.35">
      <c r="A6" s="433" t="s">
        <v>350</v>
      </c>
      <c r="B6" s="182">
        <v>212.89</v>
      </c>
      <c r="C6" s="241">
        <v>225.66</v>
      </c>
      <c r="D6" s="57">
        <v>5.9984029310911791E-2</v>
      </c>
      <c r="E6" s="100">
        <v>12.77000000000001</v>
      </c>
      <c r="F6" s="557">
        <v>191.74</v>
      </c>
      <c r="G6" s="558">
        <v>33.919999999999987</v>
      </c>
    </row>
    <row r="7" spans="1:7" x14ac:dyDescent="0.35">
      <c r="A7" s="433" t="s">
        <v>351</v>
      </c>
      <c r="B7" s="182">
        <v>282.02</v>
      </c>
      <c r="C7" s="241">
        <v>298.94</v>
      </c>
      <c r="D7" s="57">
        <v>5.9995744982625408E-2</v>
      </c>
      <c r="E7" s="100">
        <v>16.920000000000016</v>
      </c>
      <c r="F7" s="557">
        <v>191.74</v>
      </c>
      <c r="G7" s="558">
        <v>107.19999999999999</v>
      </c>
    </row>
    <row r="8" spans="1:7" x14ac:dyDescent="0.35">
      <c r="A8" s="433" t="s">
        <v>352</v>
      </c>
      <c r="B8" s="182">
        <v>212.89</v>
      </c>
      <c r="C8" s="241">
        <v>225.66</v>
      </c>
      <c r="D8" s="57">
        <v>5.9984029310911791E-2</v>
      </c>
      <c r="E8" s="100">
        <v>12.77000000000001</v>
      </c>
      <c r="F8" s="557">
        <v>191.74</v>
      </c>
      <c r="G8" s="558">
        <v>33.919999999999987</v>
      </c>
    </row>
    <row r="9" spans="1:7" x14ac:dyDescent="0.35">
      <c r="A9" s="433" t="s">
        <v>353</v>
      </c>
      <c r="B9" s="182">
        <v>326.37</v>
      </c>
      <c r="C9" s="241">
        <v>345.95</v>
      </c>
      <c r="D9" s="57">
        <v>5.9993259184361256E-2</v>
      </c>
      <c r="E9" s="100">
        <v>19.579999999999984</v>
      </c>
      <c r="F9" s="557">
        <v>191.74</v>
      </c>
      <c r="G9" s="559">
        <v>154.20999999999998</v>
      </c>
    </row>
    <row r="10" spans="1:7" ht="16" thickBot="1" x14ac:dyDescent="0.4">
      <c r="A10" s="507" t="s">
        <v>354</v>
      </c>
      <c r="B10" s="224">
        <v>212.89</v>
      </c>
      <c r="C10" s="225">
        <v>225.66</v>
      </c>
      <c r="D10" s="156">
        <v>5.9984029310911791E-2</v>
      </c>
      <c r="E10" s="136">
        <v>12.77000000000001</v>
      </c>
      <c r="F10" s="560">
        <v>191.74</v>
      </c>
      <c r="G10" s="561">
        <v>33.919999999999987</v>
      </c>
    </row>
    <row r="11" spans="1:7" ht="16" thickBot="1" x14ac:dyDescent="0.4">
      <c r="A11" s="104" t="s">
        <v>44</v>
      </c>
      <c r="B11" s="202"/>
      <c r="C11" s="109"/>
      <c r="D11" s="108"/>
      <c r="E11" s="104"/>
      <c r="F11" s="134"/>
      <c r="G11" s="102"/>
    </row>
    <row r="12" spans="1:7" x14ac:dyDescent="0.35">
      <c r="A12" s="121" t="s">
        <v>923</v>
      </c>
      <c r="B12" s="182"/>
      <c r="C12" s="241">
        <v>336.93</v>
      </c>
      <c r="D12" s="57" t="s">
        <v>922</v>
      </c>
      <c r="E12" s="100"/>
      <c r="F12" s="226">
        <v>333.93</v>
      </c>
      <c r="G12" s="722">
        <v>3</v>
      </c>
    </row>
    <row r="13" spans="1:7" x14ac:dyDescent="0.35">
      <c r="A13" s="121" t="s">
        <v>924</v>
      </c>
      <c r="B13" s="563"/>
      <c r="C13" s="241">
        <v>336.93</v>
      </c>
      <c r="D13" s="57" t="s">
        <v>922</v>
      </c>
      <c r="E13" s="100"/>
      <c r="F13" s="226">
        <v>333.93</v>
      </c>
      <c r="G13" s="722">
        <v>3</v>
      </c>
    </row>
    <row r="14" spans="1:7" hidden="1" x14ac:dyDescent="0.35">
      <c r="A14" s="389" t="s">
        <v>925</v>
      </c>
      <c r="B14" s="562">
        <v>329.05</v>
      </c>
      <c r="C14" s="382">
        <v>333.93</v>
      </c>
      <c r="D14" s="384">
        <v>1.483057286126727E-2</v>
      </c>
      <c r="E14" s="381">
        <v>4.8799999999999955</v>
      </c>
      <c r="F14" s="769">
        <v>333.93</v>
      </c>
      <c r="G14" s="770">
        <v>0</v>
      </c>
    </row>
    <row r="15" spans="1:7" hidden="1" x14ac:dyDescent="0.35">
      <c r="A15" s="389" t="s">
        <v>926</v>
      </c>
      <c r="B15" s="562">
        <v>329.05</v>
      </c>
      <c r="C15" s="382">
        <v>333.93</v>
      </c>
      <c r="D15" s="384">
        <v>1.483057286126727E-2</v>
      </c>
      <c r="E15" s="381">
        <v>4.8799999999999955</v>
      </c>
      <c r="F15" s="769">
        <v>333.93</v>
      </c>
      <c r="G15" s="770">
        <v>0</v>
      </c>
    </row>
    <row r="16" spans="1:7" hidden="1" x14ac:dyDescent="0.35">
      <c r="A16" s="389" t="s">
        <v>927</v>
      </c>
      <c r="B16" s="562">
        <v>318.7</v>
      </c>
      <c r="C16" s="382">
        <v>333.93</v>
      </c>
      <c r="D16" s="384">
        <v>4.7787888296203382E-2</v>
      </c>
      <c r="E16" s="381">
        <v>15.230000000000018</v>
      </c>
      <c r="F16" s="769">
        <v>333.93</v>
      </c>
      <c r="G16" s="770">
        <v>0</v>
      </c>
    </row>
    <row r="17" spans="1:7" hidden="1" x14ac:dyDescent="0.35">
      <c r="A17" s="389" t="s">
        <v>928</v>
      </c>
      <c r="B17" s="562">
        <v>318.7</v>
      </c>
      <c r="C17" s="382">
        <v>333.93</v>
      </c>
      <c r="D17" s="384">
        <v>4.7787888296203382E-2</v>
      </c>
      <c r="E17" s="381">
        <v>15.230000000000018</v>
      </c>
      <c r="F17" s="769">
        <v>333.93</v>
      </c>
      <c r="G17" s="770">
        <v>0</v>
      </c>
    </row>
    <row r="18" spans="1:7" hidden="1" x14ac:dyDescent="0.35">
      <c r="A18" s="389" t="s">
        <v>929</v>
      </c>
      <c r="B18" s="562">
        <v>318.7</v>
      </c>
      <c r="C18" s="382">
        <v>333.93</v>
      </c>
      <c r="D18" s="384">
        <v>4.7787888296203382E-2</v>
      </c>
      <c r="E18" s="381">
        <v>15.230000000000018</v>
      </c>
      <c r="F18" s="769">
        <v>333.93</v>
      </c>
      <c r="G18" s="770">
        <v>0</v>
      </c>
    </row>
    <row r="19" spans="1:7" hidden="1" x14ac:dyDescent="0.35">
      <c r="A19" s="389" t="s">
        <v>930</v>
      </c>
      <c r="B19" s="562">
        <v>329.05</v>
      </c>
      <c r="C19" s="382">
        <v>333.93</v>
      </c>
      <c r="D19" s="384">
        <v>1.483057286126727E-2</v>
      </c>
      <c r="E19" s="381">
        <v>4.8799999999999955</v>
      </c>
      <c r="F19" s="769">
        <v>333.93</v>
      </c>
      <c r="G19" s="770">
        <v>0</v>
      </c>
    </row>
    <row r="20" spans="1:7" hidden="1" x14ac:dyDescent="0.35">
      <c r="A20" s="389" t="s">
        <v>931</v>
      </c>
      <c r="B20" s="562">
        <v>318.7</v>
      </c>
      <c r="C20" s="382">
        <v>333.93</v>
      </c>
      <c r="D20" s="384">
        <v>4.7787888296203382E-2</v>
      </c>
      <c r="E20" s="381">
        <v>15.230000000000018</v>
      </c>
      <c r="F20" s="769">
        <v>333.93</v>
      </c>
      <c r="G20" s="770">
        <v>0</v>
      </c>
    </row>
    <row r="21" spans="1:7" hidden="1" x14ac:dyDescent="0.35">
      <c r="A21" s="389" t="s">
        <v>932</v>
      </c>
      <c r="B21" s="562">
        <v>318.7</v>
      </c>
      <c r="C21" s="382">
        <v>333.93</v>
      </c>
      <c r="D21" s="384">
        <v>4.7787888296203382E-2</v>
      </c>
      <c r="E21" s="381">
        <v>15.230000000000018</v>
      </c>
      <c r="F21" s="769">
        <v>333.93</v>
      </c>
      <c r="G21" s="770">
        <v>0</v>
      </c>
    </row>
    <row r="22" spans="1:7" hidden="1" x14ac:dyDescent="0.35">
      <c r="A22" s="389" t="s">
        <v>933</v>
      </c>
      <c r="B22" s="562">
        <v>329.05</v>
      </c>
      <c r="C22" s="382">
        <v>333.93</v>
      </c>
      <c r="D22" s="384">
        <v>1.483057286126727E-2</v>
      </c>
      <c r="E22" s="381">
        <v>4.8799999999999955</v>
      </c>
      <c r="F22" s="769">
        <v>333.93</v>
      </c>
      <c r="G22" s="770">
        <v>0</v>
      </c>
    </row>
    <row r="23" spans="1:7" x14ac:dyDescent="0.35">
      <c r="A23" s="121" t="s">
        <v>934</v>
      </c>
      <c r="B23" s="563">
        <v>329.05</v>
      </c>
      <c r="C23" s="241">
        <v>359.43</v>
      </c>
      <c r="D23" s="57">
        <v>9.2326394165020503E-2</v>
      </c>
      <c r="E23" s="100">
        <v>30.379999999999995</v>
      </c>
      <c r="F23" s="226">
        <v>333.93</v>
      </c>
      <c r="G23" s="722">
        <v>25.5</v>
      </c>
    </row>
    <row r="24" spans="1:7" x14ac:dyDescent="0.35">
      <c r="A24" s="121" t="s">
        <v>935</v>
      </c>
      <c r="B24" s="563">
        <v>329.05</v>
      </c>
      <c r="C24" s="241">
        <v>359.43</v>
      </c>
      <c r="D24" s="57">
        <v>9.2326394165020503E-2</v>
      </c>
      <c r="E24" s="100">
        <v>30.379999999999995</v>
      </c>
      <c r="F24" s="226">
        <v>333.93</v>
      </c>
      <c r="G24" s="722">
        <v>25.5</v>
      </c>
    </row>
    <row r="25" spans="1:7" ht="31" x14ac:dyDescent="0.35">
      <c r="A25" s="121" t="s">
        <v>936</v>
      </c>
      <c r="B25" s="563"/>
      <c r="C25" s="241">
        <v>359.43</v>
      </c>
      <c r="D25" s="57" t="s">
        <v>922</v>
      </c>
      <c r="E25" s="100"/>
      <c r="F25" s="226">
        <v>333.93</v>
      </c>
      <c r="G25" s="722">
        <v>25.5</v>
      </c>
    </row>
    <row r="26" spans="1:7" x14ac:dyDescent="0.35">
      <c r="A26" s="121" t="s">
        <v>937</v>
      </c>
      <c r="B26" s="563">
        <v>323.89999999999998</v>
      </c>
      <c r="C26" s="241">
        <v>344.78000000000003</v>
      </c>
      <c r="D26" s="57">
        <v>6.4464340845940271E-2</v>
      </c>
      <c r="E26" s="100">
        <v>20.880000000000052</v>
      </c>
      <c r="F26" s="226">
        <v>333.93</v>
      </c>
      <c r="G26" s="722">
        <v>10.850000000000023</v>
      </c>
    </row>
    <row r="27" spans="1:7" x14ac:dyDescent="0.35">
      <c r="A27" s="121" t="s">
        <v>938</v>
      </c>
      <c r="B27" s="563">
        <v>318.7</v>
      </c>
      <c r="C27" s="241">
        <v>339.33</v>
      </c>
      <c r="D27" s="57">
        <v>6.473172262315656E-2</v>
      </c>
      <c r="E27" s="100">
        <v>20.629999999999995</v>
      </c>
      <c r="F27" s="226">
        <v>333.93</v>
      </c>
      <c r="G27" s="149">
        <v>5.3999999999999773</v>
      </c>
    </row>
    <row r="28" spans="1:7" x14ac:dyDescent="0.35">
      <c r="A28" s="121" t="s">
        <v>939</v>
      </c>
      <c r="B28" s="563">
        <v>318.7</v>
      </c>
      <c r="C28" s="241">
        <v>339.33</v>
      </c>
      <c r="D28" s="57">
        <v>6.473172262315656E-2</v>
      </c>
      <c r="E28" s="100">
        <v>20.629999999999995</v>
      </c>
      <c r="F28" s="226">
        <v>333.93</v>
      </c>
      <c r="G28" s="149">
        <v>5.3999999999999773</v>
      </c>
    </row>
    <row r="29" spans="1:7" x14ac:dyDescent="0.35">
      <c r="A29" s="121" t="s">
        <v>940</v>
      </c>
      <c r="B29" s="563">
        <v>318.7</v>
      </c>
      <c r="C29" s="241">
        <v>339.33</v>
      </c>
      <c r="D29" s="57">
        <v>6.473172262315656E-2</v>
      </c>
      <c r="E29" s="100">
        <v>20.629999999999995</v>
      </c>
      <c r="F29" s="226">
        <v>333.93</v>
      </c>
      <c r="G29" s="149">
        <v>5.3999999999999773</v>
      </c>
    </row>
    <row r="30" spans="1:7" ht="16" thickBot="1" x14ac:dyDescent="0.4">
      <c r="A30" s="121" t="s">
        <v>941</v>
      </c>
      <c r="B30" s="338">
        <v>318.7</v>
      </c>
      <c r="C30" s="241">
        <v>339.33</v>
      </c>
      <c r="D30" s="57">
        <v>6.473172262315656E-2</v>
      </c>
      <c r="E30" s="100">
        <v>20.629999999999995</v>
      </c>
      <c r="F30" s="226">
        <v>333.93</v>
      </c>
      <c r="G30" s="149">
        <v>5.3999999999999773</v>
      </c>
    </row>
    <row r="31" spans="1:7" ht="16" thickBot="1" x14ac:dyDescent="0.4">
      <c r="A31" s="104" t="s">
        <v>13</v>
      </c>
      <c r="B31" s="202"/>
      <c r="C31" s="109"/>
      <c r="D31" s="108"/>
      <c r="E31" s="104"/>
      <c r="F31" s="134"/>
      <c r="G31" s="102"/>
    </row>
    <row r="32" spans="1:7" hidden="1" x14ac:dyDescent="0.35">
      <c r="A32" s="389" t="s">
        <v>355</v>
      </c>
      <c r="B32" s="383">
        <v>197.34</v>
      </c>
      <c r="C32" s="382">
        <v>0</v>
      </c>
      <c r="D32" s="384">
        <v>-1</v>
      </c>
      <c r="E32" s="381">
        <v>-197.34</v>
      </c>
      <c r="F32" s="386">
        <v>188.02160000000001</v>
      </c>
      <c r="G32" s="390">
        <v>-188.02160000000001</v>
      </c>
    </row>
    <row r="33" spans="1:7" hidden="1" x14ac:dyDescent="0.35">
      <c r="A33" s="476" t="s">
        <v>356</v>
      </c>
      <c r="B33" s="562">
        <v>197.34</v>
      </c>
      <c r="C33" s="564">
        <v>0</v>
      </c>
      <c r="D33" s="384">
        <v>-1</v>
      </c>
      <c r="E33" s="381">
        <v>-197.34</v>
      </c>
      <c r="F33" s="565">
        <v>188.02160000000001</v>
      </c>
      <c r="G33" s="566">
        <v>-188.02160000000001</v>
      </c>
    </row>
    <row r="34" spans="1:7" x14ac:dyDescent="0.35">
      <c r="A34" s="433" t="s">
        <v>357</v>
      </c>
      <c r="B34" s="563">
        <v>263.54000000000002</v>
      </c>
      <c r="C34" s="567">
        <v>306.01768120000003</v>
      </c>
      <c r="D34" s="57">
        <v>0.16118115352508158</v>
      </c>
      <c r="E34" s="100">
        <v>42.477681200000006</v>
      </c>
      <c r="F34" s="557">
        <v>188.02160000000001</v>
      </c>
      <c r="G34" s="558">
        <v>117.99608120000002</v>
      </c>
    </row>
    <row r="35" spans="1:7" x14ac:dyDescent="0.35">
      <c r="A35" s="433" t="s">
        <v>358</v>
      </c>
      <c r="B35" s="563"/>
      <c r="C35" s="567">
        <v>211.8416</v>
      </c>
      <c r="D35" s="57"/>
      <c r="E35" s="100">
        <v>211.8416</v>
      </c>
      <c r="F35" s="557">
        <v>188.02160000000001</v>
      </c>
      <c r="G35" s="558">
        <v>23.819999999999993</v>
      </c>
    </row>
    <row r="36" spans="1:7" x14ac:dyDescent="0.35">
      <c r="A36" s="433" t="s">
        <v>359</v>
      </c>
      <c r="B36" s="563"/>
      <c r="C36" s="567">
        <v>211.8416</v>
      </c>
      <c r="D36" s="57"/>
      <c r="E36" s="100">
        <v>211.8416</v>
      </c>
      <c r="F36" s="557">
        <v>188.02160000000001</v>
      </c>
      <c r="G36" s="558">
        <v>23.819999999999993</v>
      </c>
    </row>
    <row r="37" spans="1:7" x14ac:dyDescent="0.35">
      <c r="A37" s="433" t="s">
        <v>360</v>
      </c>
      <c r="B37" s="563"/>
      <c r="C37" s="567">
        <v>211.8416</v>
      </c>
      <c r="D37" s="57"/>
      <c r="E37" s="100">
        <v>211.8416</v>
      </c>
      <c r="F37" s="557">
        <v>188.02160000000001</v>
      </c>
      <c r="G37" s="558">
        <v>23.819999999999993</v>
      </c>
    </row>
    <row r="38" spans="1:7" x14ac:dyDescent="0.35">
      <c r="A38" s="433" t="s">
        <v>361</v>
      </c>
      <c r="B38" s="563"/>
      <c r="C38" s="567">
        <v>211.8416</v>
      </c>
      <c r="D38" s="57"/>
      <c r="E38" s="100">
        <v>211.8416</v>
      </c>
      <c r="F38" s="557">
        <v>188.02160000000001</v>
      </c>
      <c r="G38" s="558">
        <v>23.819999999999993</v>
      </c>
    </row>
    <row r="39" spans="1:7" x14ac:dyDescent="0.35">
      <c r="A39" s="433" t="s">
        <v>362</v>
      </c>
      <c r="B39" s="563">
        <v>199.55</v>
      </c>
      <c r="C39" s="567">
        <v>211.83822276000001</v>
      </c>
      <c r="D39" s="57">
        <v>6.1579668053119499E-2</v>
      </c>
      <c r="E39" s="100">
        <v>12.288222759999996</v>
      </c>
      <c r="F39" s="557">
        <v>188.02160000000001</v>
      </c>
      <c r="G39" s="558">
        <v>23.816622760000001</v>
      </c>
    </row>
    <row r="40" spans="1:7" x14ac:dyDescent="0.35">
      <c r="A40" s="433" t="s">
        <v>363</v>
      </c>
      <c r="B40" s="563">
        <v>199.55</v>
      </c>
      <c r="C40" s="567">
        <v>211.83822276000001</v>
      </c>
      <c r="D40" s="57">
        <v>6.1579668053119499E-2</v>
      </c>
      <c r="E40" s="100">
        <v>12.288222759999996</v>
      </c>
      <c r="F40" s="557">
        <v>188.02160000000001</v>
      </c>
      <c r="G40" s="558">
        <v>23.816622760000001</v>
      </c>
    </row>
    <row r="41" spans="1:7" x14ac:dyDescent="0.35">
      <c r="A41" s="433" t="s">
        <v>364</v>
      </c>
      <c r="B41" s="563">
        <v>199.55</v>
      </c>
      <c r="C41" s="567">
        <v>211.83822276000001</v>
      </c>
      <c r="D41" s="57">
        <v>6.1579668053119499E-2</v>
      </c>
      <c r="E41" s="100">
        <v>12.288222759999996</v>
      </c>
      <c r="F41" s="557">
        <v>188.02160000000001</v>
      </c>
      <c r="G41" s="558">
        <v>23.816622760000001</v>
      </c>
    </row>
    <row r="42" spans="1:7" hidden="1" x14ac:dyDescent="0.35">
      <c r="A42" s="476" t="s">
        <v>365</v>
      </c>
      <c r="B42" s="562">
        <v>191.82</v>
      </c>
      <c r="C42" s="564">
        <v>0</v>
      </c>
      <c r="D42" s="384">
        <v>-1</v>
      </c>
      <c r="E42" s="381">
        <v>-191.82</v>
      </c>
      <c r="F42" s="565">
        <v>188.02160000000001</v>
      </c>
      <c r="G42" s="566">
        <v>-188.02160000000001</v>
      </c>
    </row>
    <row r="43" spans="1:7" x14ac:dyDescent="0.35">
      <c r="A43" s="433" t="s">
        <v>366</v>
      </c>
      <c r="B43" s="563">
        <v>191.82</v>
      </c>
      <c r="C43" s="567">
        <v>200.72709025999998</v>
      </c>
      <c r="D43" s="57">
        <v>4.6434627567511155E-2</v>
      </c>
      <c r="E43" s="100">
        <v>8.9070902599999897</v>
      </c>
      <c r="F43" s="557">
        <v>188.02160000000001</v>
      </c>
      <c r="G43" s="558">
        <v>12.705490259999976</v>
      </c>
    </row>
    <row r="44" spans="1:7" x14ac:dyDescent="0.35">
      <c r="A44" s="433" t="s">
        <v>367</v>
      </c>
      <c r="B44" s="563">
        <v>191.82</v>
      </c>
      <c r="C44" s="567">
        <v>200.72709025999998</v>
      </c>
      <c r="D44" s="57">
        <v>4.6434627567511155E-2</v>
      </c>
      <c r="E44" s="100">
        <v>8.9070902599999897</v>
      </c>
      <c r="F44" s="557">
        <v>188.02160000000001</v>
      </c>
      <c r="G44" s="558">
        <v>12.705490259999976</v>
      </c>
    </row>
    <row r="45" spans="1:7" x14ac:dyDescent="0.35">
      <c r="A45" s="433" t="s">
        <v>368</v>
      </c>
      <c r="B45" s="563">
        <v>191.82</v>
      </c>
      <c r="C45" s="567">
        <v>200.72709025999998</v>
      </c>
      <c r="D45" s="57">
        <v>4.6434627567511155E-2</v>
      </c>
      <c r="E45" s="100">
        <v>8.9070902599999897</v>
      </c>
      <c r="F45" s="557">
        <v>188.02160000000001</v>
      </c>
      <c r="G45" s="558">
        <v>12.705490259999976</v>
      </c>
    </row>
    <row r="46" spans="1:7" x14ac:dyDescent="0.35">
      <c r="A46" s="433" t="s">
        <v>369</v>
      </c>
      <c r="B46" s="563">
        <v>191.82</v>
      </c>
      <c r="C46" s="567">
        <v>200.72709025999998</v>
      </c>
      <c r="D46" s="57">
        <v>4.6434627567511155E-2</v>
      </c>
      <c r="E46" s="100">
        <v>8.9070902599999897</v>
      </c>
      <c r="F46" s="557">
        <v>188.02160000000001</v>
      </c>
      <c r="G46" s="558">
        <v>12.705490259999976</v>
      </c>
    </row>
    <row r="47" spans="1:7" x14ac:dyDescent="0.35">
      <c r="A47" s="433" t="s">
        <v>370</v>
      </c>
      <c r="B47" s="563">
        <v>191.82</v>
      </c>
      <c r="C47" s="567">
        <v>200.72709025999998</v>
      </c>
      <c r="D47" s="57">
        <v>4.6434627567511155E-2</v>
      </c>
      <c r="E47" s="100">
        <v>8.9070902599999897</v>
      </c>
      <c r="F47" s="557">
        <v>188.02160000000001</v>
      </c>
      <c r="G47" s="558">
        <v>12.705490259999976</v>
      </c>
    </row>
    <row r="48" spans="1:7" s="1" customFormat="1" x14ac:dyDescent="0.35">
      <c r="A48" s="711" t="s">
        <v>956</v>
      </c>
      <c r="B48" s="716">
        <v>191.82</v>
      </c>
      <c r="C48" s="714">
        <v>200.72709025999998</v>
      </c>
      <c r="D48" s="713">
        <v>4.6434627567511155E-2</v>
      </c>
      <c r="E48" s="364">
        <v>11.026199999999989</v>
      </c>
      <c r="F48" s="364">
        <v>12.705490259999985</v>
      </c>
      <c r="G48" s="365">
        <v>0.15229999999999999</v>
      </c>
    </row>
    <row r="49" spans="1:7" s="1" customFormat="1" x14ac:dyDescent="0.35">
      <c r="A49" s="711" t="s">
        <v>957</v>
      </c>
      <c r="B49" s="716">
        <v>191.82</v>
      </c>
      <c r="C49" s="714">
        <v>200.72709025999998</v>
      </c>
      <c r="D49" s="713">
        <v>4.6434627567511155E-2</v>
      </c>
      <c r="E49" s="364">
        <v>11.026199999999989</v>
      </c>
      <c r="F49" s="364">
        <v>12.705490259999985</v>
      </c>
      <c r="G49" s="365">
        <v>0.15229999999999999</v>
      </c>
    </row>
    <row r="50" spans="1:7" s="1" customFormat="1" x14ac:dyDescent="0.35">
      <c r="A50" s="711" t="s">
        <v>958</v>
      </c>
      <c r="B50" s="716">
        <v>191.82</v>
      </c>
      <c r="C50" s="714">
        <v>200.72709025999998</v>
      </c>
      <c r="D50" s="713">
        <v>4.6434627567511155E-2</v>
      </c>
      <c r="E50" s="364">
        <v>11.026199999999989</v>
      </c>
      <c r="F50" s="364">
        <v>12.705490259999985</v>
      </c>
      <c r="G50" s="365">
        <v>0.15229999999999999</v>
      </c>
    </row>
    <row r="51" spans="1:7" hidden="1" x14ac:dyDescent="0.35">
      <c r="A51" s="476" t="s">
        <v>371</v>
      </c>
      <c r="B51" s="562">
        <v>191.82</v>
      </c>
      <c r="C51" s="564">
        <v>0</v>
      </c>
      <c r="D51" s="384">
        <v>-1</v>
      </c>
      <c r="E51" s="381">
        <v>-191.82</v>
      </c>
      <c r="F51" s="565">
        <v>188.02160000000001</v>
      </c>
      <c r="G51" s="566">
        <v>-188.02160000000001</v>
      </c>
    </row>
    <row r="52" spans="1:7" x14ac:dyDescent="0.35">
      <c r="A52" s="433" t="s">
        <v>372</v>
      </c>
      <c r="B52" s="563">
        <v>191.82</v>
      </c>
      <c r="C52" s="567">
        <v>200.72709025999998</v>
      </c>
      <c r="D52" s="57">
        <v>4.6434627567511155E-2</v>
      </c>
      <c r="E52" s="100">
        <v>8.9070902599999897</v>
      </c>
      <c r="F52" s="557">
        <v>188.02160000000001</v>
      </c>
      <c r="G52" s="558">
        <v>12.705490259999976</v>
      </c>
    </row>
    <row r="53" spans="1:7" x14ac:dyDescent="0.35">
      <c r="A53" s="433" t="s">
        <v>373</v>
      </c>
      <c r="B53" s="563">
        <v>191.82</v>
      </c>
      <c r="C53" s="567">
        <v>200.72709025999998</v>
      </c>
      <c r="D53" s="57">
        <v>4.6434627567511155E-2</v>
      </c>
      <c r="E53" s="100">
        <v>8.9070902599999897</v>
      </c>
      <c r="F53" s="557">
        <v>188.02160000000001</v>
      </c>
      <c r="G53" s="558">
        <v>12.705490259999976</v>
      </c>
    </row>
    <row r="54" spans="1:7" x14ac:dyDescent="0.35">
      <c r="A54" s="433" t="s">
        <v>374</v>
      </c>
      <c r="B54" s="563">
        <v>191.82</v>
      </c>
      <c r="C54" s="567">
        <v>200.72709025999998</v>
      </c>
      <c r="D54" s="57">
        <v>4.6434627567511155E-2</v>
      </c>
      <c r="E54" s="100">
        <v>8.9070902599999897</v>
      </c>
      <c r="F54" s="557">
        <v>188.02160000000001</v>
      </c>
      <c r="G54" s="558">
        <v>12.705490259999976</v>
      </c>
    </row>
    <row r="55" spans="1:7" x14ac:dyDescent="0.35">
      <c r="A55" s="433" t="s">
        <v>375</v>
      </c>
      <c r="B55" s="563">
        <v>191.82</v>
      </c>
      <c r="C55" s="567">
        <v>200.72709025999998</v>
      </c>
      <c r="D55" s="57">
        <v>4.6434627567511155E-2</v>
      </c>
      <c r="E55" s="100">
        <v>8.9070902599999897</v>
      </c>
      <c r="F55" s="557">
        <v>188.02160000000001</v>
      </c>
      <c r="G55" s="558">
        <v>12.705490259999976</v>
      </c>
    </row>
    <row r="56" spans="1:7" x14ac:dyDescent="0.35">
      <c r="A56" s="433" t="s">
        <v>376</v>
      </c>
      <c r="B56" s="563">
        <v>191.82</v>
      </c>
      <c r="C56" s="567">
        <v>200.72709025999998</v>
      </c>
      <c r="D56" s="57">
        <v>4.6434627567511155E-2</v>
      </c>
      <c r="E56" s="100">
        <v>8.9070902599999897</v>
      </c>
      <c r="F56" s="557">
        <v>188.02160000000001</v>
      </c>
      <c r="G56" s="558">
        <v>12.705490259999976</v>
      </c>
    </row>
    <row r="57" spans="1:7" x14ac:dyDescent="0.35">
      <c r="A57" s="433" t="s">
        <v>377</v>
      </c>
      <c r="B57" s="563">
        <v>191.82</v>
      </c>
      <c r="C57" s="567">
        <v>200.72709025999998</v>
      </c>
      <c r="D57" s="57">
        <v>4.6434627567511155E-2</v>
      </c>
      <c r="E57" s="100">
        <v>8.9070902599999897</v>
      </c>
      <c r="F57" s="557">
        <v>188.02160000000001</v>
      </c>
      <c r="G57" s="558">
        <v>12.705490259999976</v>
      </c>
    </row>
    <row r="58" spans="1:7" x14ac:dyDescent="0.35">
      <c r="A58" s="433" t="s">
        <v>378</v>
      </c>
      <c r="B58" s="563">
        <v>191.82</v>
      </c>
      <c r="C58" s="567">
        <v>200.72709025999998</v>
      </c>
      <c r="D58" s="57">
        <v>4.6434627567511155E-2</v>
      </c>
      <c r="E58" s="100">
        <v>8.9070902599999897</v>
      </c>
      <c r="F58" s="557">
        <v>188.02160000000001</v>
      </c>
      <c r="G58" s="558">
        <v>12.705490259999976</v>
      </c>
    </row>
    <row r="59" spans="1:7" x14ac:dyDescent="0.35">
      <c r="A59" s="433" t="s">
        <v>379</v>
      </c>
      <c r="B59" s="563">
        <v>191.82</v>
      </c>
      <c r="C59" s="567">
        <v>200.72709025999998</v>
      </c>
      <c r="D59" s="57">
        <v>4.6434627567511155E-2</v>
      </c>
      <c r="E59" s="100">
        <v>8.9070902599999897</v>
      </c>
      <c r="F59" s="557">
        <v>188.02160000000001</v>
      </c>
      <c r="G59" s="558">
        <v>12.705490259999976</v>
      </c>
    </row>
    <row r="60" spans="1:7" x14ac:dyDescent="0.35">
      <c r="A60" s="433" t="s">
        <v>380</v>
      </c>
      <c r="B60" s="563">
        <v>197.34</v>
      </c>
      <c r="C60" s="567">
        <v>213.01794434000001</v>
      </c>
      <c r="D60" s="57">
        <v>7.9446358264923536E-2</v>
      </c>
      <c r="E60" s="100">
        <v>15.67794434000001</v>
      </c>
      <c r="F60" s="557">
        <v>188.02160000000001</v>
      </c>
      <c r="G60" s="558">
        <v>24.996344340000007</v>
      </c>
    </row>
    <row r="61" spans="1:7" hidden="1" x14ac:dyDescent="0.35">
      <c r="A61" s="476" t="s">
        <v>381</v>
      </c>
      <c r="B61" s="562">
        <v>311.87</v>
      </c>
      <c r="C61" s="564">
        <v>0</v>
      </c>
      <c r="D61" s="384">
        <v>-1</v>
      </c>
      <c r="E61" s="381">
        <v>-311.87</v>
      </c>
      <c r="F61" s="565">
        <v>188.02160000000001</v>
      </c>
      <c r="G61" s="566">
        <v>-188.02160000000001</v>
      </c>
    </row>
    <row r="62" spans="1:7" x14ac:dyDescent="0.35">
      <c r="A62" s="433" t="s">
        <v>382</v>
      </c>
      <c r="B62" s="563">
        <v>311.87</v>
      </c>
      <c r="C62" s="567">
        <v>319.09780000000001</v>
      </c>
      <c r="D62" s="57">
        <v>2.317568217526534E-2</v>
      </c>
      <c r="E62" s="100">
        <v>7.227800000000002</v>
      </c>
      <c r="F62" s="557">
        <v>188.02160000000001</v>
      </c>
      <c r="G62" s="558">
        <v>131.0762</v>
      </c>
    </row>
    <row r="63" spans="1:7" x14ac:dyDescent="0.35">
      <c r="A63" s="433" t="s">
        <v>383</v>
      </c>
      <c r="B63" s="563">
        <v>311.87</v>
      </c>
      <c r="C63" s="567">
        <v>319.09780000000001</v>
      </c>
      <c r="D63" s="57">
        <v>2.317568217526534E-2</v>
      </c>
      <c r="E63" s="100">
        <v>7.227800000000002</v>
      </c>
      <c r="F63" s="557">
        <v>188.02160000000001</v>
      </c>
      <c r="G63" s="558">
        <v>131.0762</v>
      </c>
    </row>
    <row r="64" spans="1:7" x14ac:dyDescent="0.35">
      <c r="A64" s="433" t="s">
        <v>384</v>
      </c>
      <c r="B64" s="563">
        <v>311.87</v>
      </c>
      <c r="C64" s="567">
        <v>450.18055380999999</v>
      </c>
      <c r="D64" s="57">
        <v>0.44348784368486865</v>
      </c>
      <c r="E64" s="100">
        <v>138.31055380999999</v>
      </c>
      <c r="F64" s="557">
        <v>188.02160000000001</v>
      </c>
      <c r="G64" s="558">
        <v>262.15895380999996</v>
      </c>
    </row>
    <row r="65" spans="1:7" x14ac:dyDescent="0.35">
      <c r="A65" s="433" t="s">
        <v>385</v>
      </c>
      <c r="B65" s="563">
        <v>311.87</v>
      </c>
      <c r="C65" s="567">
        <v>319.09780000000001</v>
      </c>
      <c r="D65" s="57">
        <v>2.317568217526534E-2</v>
      </c>
      <c r="E65" s="100">
        <v>7.227800000000002</v>
      </c>
      <c r="F65" s="557">
        <v>188.02160000000001</v>
      </c>
      <c r="G65" s="558">
        <v>131.0762</v>
      </c>
    </row>
    <row r="66" spans="1:7" x14ac:dyDescent="0.35">
      <c r="A66" s="433" t="s">
        <v>386</v>
      </c>
      <c r="B66" s="563">
        <v>255.32</v>
      </c>
      <c r="C66" s="567">
        <v>262.5478</v>
      </c>
      <c r="D66" s="57">
        <v>2.8308788970703439E-2</v>
      </c>
      <c r="E66" s="100">
        <v>7.227800000000002</v>
      </c>
      <c r="F66" s="557">
        <v>188.02160000000001</v>
      </c>
      <c r="G66" s="558">
        <v>74.526199999999989</v>
      </c>
    </row>
    <row r="67" spans="1:7" x14ac:dyDescent="0.35">
      <c r="A67" s="433" t="s">
        <v>387</v>
      </c>
      <c r="B67" s="563">
        <v>255.32</v>
      </c>
      <c r="C67" s="567">
        <v>262.5478</v>
      </c>
      <c r="D67" s="57">
        <v>2.8308788970703439E-2</v>
      </c>
      <c r="E67" s="100">
        <v>7.227800000000002</v>
      </c>
      <c r="F67" s="557">
        <v>188.02160000000001</v>
      </c>
      <c r="G67" s="558">
        <v>74.526199999999989</v>
      </c>
    </row>
    <row r="68" spans="1:7" x14ac:dyDescent="0.35">
      <c r="A68" s="433" t="s">
        <v>388</v>
      </c>
      <c r="B68" s="563">
        <v>255.32</v>
      </c>
      <c r="C68" s="567">
        <v>262.5478</v>
      </c>
      <c r="D68" s="57">
        <v>2.8308788970703439E-2</v>
      </c>
      <c r="E68" s="100">
        <v>7.227800000000002</v>
      </c>
      <c r="F68" s="557">
        <v>188.02160000000001</v>
      </c>
      <c r="G68" s="558">
        <v>74.526199999999989</v>
      </c>
    </row>
    <row r="69" spans="1:7" x14ac:dyDescent="0.35">
      <c r="A69" s="433" t="s">
        <v>389</v>
      </c>
      <c r="B69" s="563">
        <v>238.96</v>
      </c>
      <c r="C69" s="567">
        <v>246.18780000000001</v>
      </c>
      <c r="D69" s="57">
        <v>3.0246903247405432E-2</v>
      </c>
      <c r="E69" s="100">
        <v>7.227800000000002</v>
      </c>
      <c r="F69" s="557">
        <v>188.02160000000001</v>
      </c>
      <c r="G69" s="558">
        <v>58.166200000000003</v>
      </c>
    </row>
    <row r="70" spans="1:7" x14ac:dyDescent="0.35">
      <c r="A70" s="433" t="s">
        <v>390</v>
      </c>
      <c r="B70" s="563">
        <v>238.96</v>
      </c>
      <c r="C70" s="567">
        <v>246.18780000000001</v>
      </c>
      <c r="D70" s="57">
        <v>3.0246903247405432E-2</v>
      </c>
      <c r="E70" s="100">
        <v>7.227800000000002</v>
      </c>
      <c r="F70" s="557">
        <v>188.02160000000001</v>
      </c>
      <c r="G70" s="558">
        <v>58.166200000000003</v>
      </c>
    </row>
    <row r="71" spans="1:7" x14ac:dyDescent="0.35">
      <c r="A71" s="433" t="s">
        <v>391</v>
      </c>
      <c r="B71" s="563">
        <v>255.32</v>
      </c>
      <c r="C71" s="567">
        <v>262.5478</v>
      </c>
      <c r="D71" s="57">
        <v>2.8308788970703439E-2</v>
      </c>
      <c r="E71" s="100">
        <v>7.227800000000002</v>
      </c>
      <c r="F71" s="557">
        <v>188.02160000000001</v>
      </c>
      <c r="G71" s="558">
        <v>74.526199999999989</v>
      </c>
    </row>
    <row r="72" spans="1:7" x14ac:dyDescent="0.35">
      <c r="A72" s="433" t="s">
        <v>392</v>
      </c>
      <c r="B72" s="563">
        <v>238.96</v>
      </c>
      <c r="C72" s="567">
        <v>246.18780000000001</v>
      </c>
      <c r="D72" s="57">
        <v>3.0246903247405432E-2</v>
      </c>
      <c r="E72" s="100">
        <v>7.227800000000002</v>
      </c>
      <c r="F72" s="557">
        <v>188.02160000000001</v>
      </c>
      <c r="G72" s="558">
        <v>58.166200000000003</v>
      </c>
    </row>
    <row r="73" spans="1:7" x14ac:dyDescent="0.35">
      <c r="A73" s="433" t="s">
        <v>393</v>
      </c>
      <c r="B73" s="563">
        <v>191.82</v>
      </c>
      <c r="C73" s="567">
        <v>200.72709025999998</v>
      </c>
      <c r="D73" s="57">
        <v>4.6434627567511155E-2</v>
      </c>
      <c r="E73" s="100">
        <v>8.9070902599999897</v>
      </c>
      <c r="F73" s="557">
        <v>188.02160000000001</v>
      </c>
      <c r="G73" s="558">
        <v>12.705490259999976</v>
      </c>
    </row>
    <row r="74" spans="1:7" x14ac:dyDescent="0.35">
      <c r="A74" s="433" t="s">
        <v>394</v>
      </c>
      <c r="B74" s="563">
        <v>191.82</v>
      </c>
      <c r="C74" s="567">
        <v>200.72709025999998</v>
      </c>
      <c r="D74" s="57">
        <v>4.6434627567511155E-2</v>
      </c>
      <c r="E74" s="100">
        <v>8.9070902599999897</v>
      </c>
      <c r="F74" s="557">
        <v>188.02160000000001</v>
      </c>
      <c r="G74" s="558">
        <v>12.705490259999976</v>
      </c>
    </row>
    <row r="75" spans="1:7" x14ac:dyDescent="0.35">
      <c r="A75" s="433" t="s">
        <v>395</v>
      </c>
      <c r="B75" s="563">
        <v>191.82</v>
      </c>
      <c r="C75" s="567">
        <v>200.72709025999998</v>
      </c>
      <c r="D75" s="57">
        <v>4.6434627567511155E-2</v>
      </c>
      <c r="E75" s="100">
        <v>8.9070902599999897</v>
      </c>
      <c r="F75" s="557">
        <v>188.02160000000001</v>
      </c>
      <c r="G75" s="558">
        <v>12.705490259999976</v>
      </c>
    </row>
    <row r="76" spans="1:7" x14ac:dyDescent="0.35">
      <c r="A76" s="433" t="s">
        <v>396</v>
      </c>
      <c r="B76" s="563">
        <v>296.64</v>
      </c>
      <c r="C76" s="567">
        <v>303.86779999999999</v>
      </c>
      <c r="D76" s="57">
        <v>2.4365560949298821E-2</v>
      </c>
      <c r="E76" s="100">
        <v>7.227800000000002</v>
      </c>
      <c r="F76" s="557">
        <v>188.02160000000001</v>
      </c>
      <c r="G76" s="558">
        <v>115.84619999999998</v>
      </c>
    </row>
    <row r="77" spans="1:7" x14ac:dyDescent="0.35">
      <c r="A77" s="433" t="s">
        <v>397</v>
      </c>
      <c r="B77" s="563">
        <v>296.64</v>
      </c>
      <c r="C77" s="567">
        <v>303.86779999999999</v>
      </c>
      <c r="D77" s="57">
        <v>2.4365560949298821E-2</v>
      </c>
      <c r="E77" s="100">
        <v>7.227800000000002</v>
      </c>
      <c r="F77" s="557">
        <v>188.02160000000001</v>
      </c>
      <c r="G77" s="558">
        <v>115.84619999999998</v>
      </c>
    </row>
    <row r="78" spans="1:7" x14ac:dyDescent="0.35">
      <c r="A78" s="433" t="s">
        <v>398</v>
      </c>
      <c r="B78" s="563">
        <v>197.34</v>
      </c>
      <c r="C78" s="567">
        <v>204.56780000000001</v>
      </c>
      <c r="D78" s="57">
        <v>3.6626127495692724E-2</v>
      </c>
      <c r="E78" s="100">
        <v>7.227800000000002</v>
      </c>
      <c r="F78" s="557">
        <v>188.02160000000001</v>
      </c>
      <c r="G78" s="558">
        <v>16.546199999999999</v>
      </c>
    </row>
    <row r="79" spans="1:7" ht="16" thickBot="1" x14ac:dyDescent="0.4">
      <c r="A79" s="433" t="s">
        <v>399</v>
      </c>
      <c r="B79" s="246">
        <v>230.44</v>
      </c>
      <c r="C79" s="567">
        <v>237.6678</v>
      </c>
      <c r="D79" s="58">
        <v>3.1365214372504779E-2</v>
      </c>
      <c r="E79" s="100">
        <v>7.227800000000002</v>
      </c>
      <c r="F79" s="557">
        <v>188.02160000000001</v>
      </c>
      <c r="G79" s="558">
        <v>49.646199999999993</v>
      </c>
    </row>
    <row r="80" spans="1:7" ht="16" thickBot="1" x14ac:dyDescent="0.4">
      <c r="A80" s="142" t="s">
        <v>400</v>
      </c>
      <c r="B80" s="179"/>
      <c r="C80" s="106"/>
      <c r="D80" s="105"/>
      <c r="E80" s="142"/>
      <c r="F80" s="171"/>
      <c r="G80" s="172"/>
    </row>
    <row r="81" spans="1:7" ht="16" thickBot="1" x14ac:dyDescent="0.4">
      <c r="A81" s="203" t="s">
        <v>401</v>
      </c>
      <c r="B81" s="204">
        <v>193.18</v>
      </c>
      <c r="C81" s="205">
        <v>201.39</v>
      </c>
      <c r="D81" s="60">
        <v>4.2499223522103627E-2</v>
      </c>
      <c r="E81" s="206">
        <v>8.2099999999999795</v>
      </c>
      <c r="F81" s="207">
        <v>190.7</v>
      </c>
      <c r="G81" s="208">
        <v>10.689999999999998</v>
      </c>
    </row>
    <row r="82" spans="1:7" ht="16" thickBot="1" x14ac:dyDescent="0.4">
      <c r="A82" s="104" t="s">
        <v>16</v>
      </c>
      <c r="B82" s="202"/>
      <c r="C82" s="109"/>
      <c r="D82" s="108"/>
      <c r="E82" s="104"/>
      <c r="F82" s="134"/>
      <c r="G82" s="133"/>
    </row>
    <row r="83" spans="1:7" hidden="1" x14ac:dyDescent="0.35">
      <c r="A83" s="389" t="s">
        <v>959</v>
      </c>
      <c r="B83" s="383">
        <v>226.63</v>
      </c>
      <c r="C83" s="382"/>
      <c r="D83" s="388">
        <v>-1</v>
      </c>
      <c r="E83" s="387">
        <v>-226.63</v>
      </c>
      <c r="F83" s="386">
        <v>187.81</v>
      </c>
      <c r="G83" s="385">
        <v>-187.81</v>
      </c>
    </row>
    <row r="84" spans="1:7" hidden="1" x14ac:dyDescent="0.35">
      <c r="A84" s="389" t="s">
        <v>960</v>
      </c>
      <c r="B84" s="562">
        <v>200.58999999999997</v>
      </c>
      <c r="C84" s="382"/>
      <c r="D84" s="388">
        <v>-1</v>
      </c>
      <c r="E84" s="387">
        <v>-200.58999999999997</v>
      </c>
      <c r="F84" s="565">
        <v>187.81</v>
      </c>
      <c r="G84" s="568">
        <v>-187.81</v>
      </c>
    </row>
    <row r="85" spans="1:7" ht="31" x14ac:dyDescent="0.35">
      <c r="A85" s="121" t="s">
        <v>961</v>
      </c>
      <c r="B85" s="563">
        <v>195.59</v>
      </c>
      <c r="C85" s="241">
        <v>202.81</v>
      </c>
      <c r="D85" s="165">
        <v>3.6913952656066257E-2</v>
      </c>
      <c r="E85" s="152">
        <v>7.2199999999999989</v>
      </c>
      <c r="F85" s="557">
        <v>187.81</v>
      </c>
      <c r="G85" s="569">
        <v>15</v>
      </c>
    </row>
    <row r="86" spans="1:7" x14ac:dyDescent="0.35">
      <c r="A86" s="121" t="s">
        <v>962</v>
      </c>
      <c r="B86" s="563">
        <v>215.59</v>
      </c>
      <c r="C86" s="241">
        <v>222.81</v>
      </c>
      <c r="D86" s="165">
        <v>3.3489493946843543E-2</v>
      </c>
      <c r="E86" s="152">
        <v>7.2199999999999989</v>
      </c>
      <c r="F86" s="557">
        <v>187.81</v>
      </c>
      <c r="G86" s="569">
        <v>35</v>
      </c>
    </row>
    <row r="87" spans="1:7" hidden="1" x14ac:dyDescent="0.35">
      <c r="A87" s="389" t="s">
        <v>963</v>
      </c>
      <c r="B87" s="383">
        <v>198.69</v>
      </c>
      <c r="C87" s="382"/>
      <c r="D87" s="388">
        <v>-1</v>
      </c>
      <c r="E87" s="387">
        <v>-198.69</v>
      </c>
      <c r="F87" s="386">
        <v>187.81</v>
      </c>
      <c r="G87" s="385">
        <v>-187.81</v>
      </c>
    </row>
    <row r="88" spans="1:7" x14ac:dyDescent="0.35">
      <c r="A88" s="121" t="s">
        <v>964</v>
      </c>
      <c r="B88" s="563">
        <v>185.59</v>
      </c>
      <c r="C88" s="241">
        <v>192.81</v>
      </c>
      <c r="D88" s="165">
        <v>3.890295813352012E-2</v>
      </c>
      <c r="E88" s="152">
        <v>7.2199999999999989</v>
      </c>
      <c r="F88" s="557">
        <v>187.81</v>
      </c>
      <c r="G88" s="569">
        <v>5</v>
      </c>
    </row>
    <row r="89" spans="1:7" x14ac:dyDescent="0.35">
      <c r="A89" s="121" t="s">
        <v>965</v>
      </c>
      <c r="B89" s="563">
        <v>185.59</v>
      </c>
      <c r="C89" s="241">
        <v>192.81</v>
      </c>
      <c r="D89" s="165">
        <v>3.890295813352012E-2</v>
      </c>
      <c r="E89" s="152">
        <v>7.2199999999999989</v>
      </c>
      <c r="F89" s="557">
        <v>187.81</v>
      </c>
      <c r="G89" s="569">
        <v>5</v>
      </c>
    </row>
    <row r="90" spans="1:7" x14ac:dyDescent="0.35">
      <c r="A90" s="121" t="s">
        <v>966</v>
      </c>
      <c r="B90" s="563">
        <v>185.59</v>
      </c>
      <c r="C90" s="241">
        <v>192.81</v>
      </c>
      <c r="D90" s="165">
        <v>3.890295813352012E-2</v>
      </c>
      <c r="E90" s="152">
        <v>7.2199999999999989</v>
      </c>
      <c r="F90" s="557">
        <v>187.81</v>
      </c>
      <c r="G90" s="569">
        <v>5</v>
      </c>
    </row>
    <row r="91" spans="1:7" x14ac:dyDescent="0.35">
      <c r="A91" s="121" t="s">
        <v>967</v>
      </c>
      <c r="B91" s="563">
        <v>185.59</v>
      </c>
      <c r="C91" s="241">
        <v>192.81</v>
      </c>
      <c r="D91" s="165">
        <v>3.890295813352012E-2</v>
      </c>
      <c r="E91" s="152">
        <v>7.2199999999999989</v>
      </c>
      <c r="F91" s="557">
        <v>187.81</v>
      </c>
      <c r="G91" s="569">
        <v>5</v>
      </c>
    </row>
    <row r="92" spans="1:7" x14ac:dyDescent="0.35">
      <c r="A92" s="121" t="s">
        <v>968</v>
      </c>
      <c r="B92" s="563">
        <v>185.59</v>
      </c>
      <c r="C92" s="241">
        <v>192.81</v>
      </c>
      <c r="D92" s="165">
        <v>3.890295813352012E-2</v>
      </c>
      <c r="E92" s="152">
        <v>7.2199999999999989</v>
      </c>
      <c r="F92" s="557">
        <v>187.81</v>
      </c>
      <c r="G92" s="569">
        <v>5</v>
      </c>
    </row>
    <row r="93" spans="1:7" hidden="1" x14ac:dyDescent="0.35">
      <c r="A93" s="389" t="s">
        <v>969</v>
      </c>
      <c r="B93" s="383">
        <v>200.59</v>
      </c>
      <c r="C93" s="382"/>
      <c r="D93" s="388">
        <v>-1</v>
      </c>
      <c r="E93" s="387">
        <v>-200.59</v>
      </c>
      <c r="F93" s="386">
        <v>187.81</v>
      </c>
      <c r="G93" s="385">
        <v>-187.81</v>
      </c>
    </row>
    <row r="94" spans="1:7" x14ac:dyDescent="0.35">
      <c r="A94" s="121" t="s">
        <v>970</v>
      </c>
      <c r="B94" s="563">
        <v>185.59</v>
      </c>
      <c r="C94" s="241">
        <v>192.81</v>
      </c>
      <c r="D94" s="165">
        <v>3.890295813352012E-2</v>
      </c>
      <c r="E94" s="152">
        <v>7.2199999999999989</v>
      </c>
      <c r="F94" s="557">
        <v>187.81</v>
      </c>
      <c r="G94" s="569">
        <v>5</v>
      </c>
    </row>
    <row r="95" spans="1:7" x14ac:dyDescent="0.35">
      <c r="A95" s="121" t="s">
        <v>971</v>
      </c>
      <c r="B95" s="563">
        <v>185.72</v>
      </c>
      <c r="C95" s="241">
        <v>192.94</v>
      </c>
      <c r="D95" s="165">
        <v>3.8875726900710741E-2</v>
      </c>
      <c r="E95" s="152">
        <v>7.2199999999999989</v>
      </c>
      <c r="F95" s="557">
        <v>187.81</v>
      </c>
      <c r="G95" s="569">
        <v>5.1299999999999955</v>
      </c>
    </row>
    <row r="96" spans="1:7" x14ac:dyDescent="0.35">
      <c r="A96" s="121" t="s">
        <v>972</v>
      </c>
      <c r="B96" s="563">
        <v>185.59</v>
      </c>
      <c r="C96" s="241">
        <v>192.81</v>
      </c>
      <c r="D96" s="165">
        <v>3.890295813352012E-2</v>
      </c>
      <c r="E96" s="152">
        <v>7.2199999999999989</v>
      </c>
      <c r="F96" s="557">
        <v>187.81</v>
      </c>
      <c r="G96" s="569">
        <v>5</v>
      </c>
    </row>
    <row r="97" spans="1:7" x14ac:dyDescent="0.35">
      <c r="A97" s="121" t="s">
        <v>973</v>
      </c>
      <c r="B97" s="563">
        <v>220.59</v>
      </c>
      <c r="C97" s="241">
        <v>227.81</v>
      </c>
      <c r="D97" s="165">
        <v>3.2730404823428073E-2</v>
      </c>
      <c r="E97" s="152">
        <v>7.2199999999999989</v>
      </c>
      <c r="F97" s="557">
        <v>187.81</v>
      </c>
      <c r="G97" s="569">
        <v>40</v>
      </c>
    </row>
    <row r="98" spans="1:7" hidden="1" x14ac:dyDescent="0.35">
      <c r="A98" s="389" t="s">
        <v>974</v>
      </c>
      <c r="B98" s="383">
        <v>226.63</v>
      </c>
      <c r="C98" s="382"/>
      <c r="D98" s="388">
        <v>-1</v>
      </c>
      <c r="E98" s="387">
        <v>-226.63</v>
      </c>
      <c r="F98" s="386">
        <v>187.81</v>
      </c>
      <c r="G98" s="385">
        <v>-187.81</v>
      </c>
    </row>
    <row r="99" spans="1:7" hidden="1" x14ac:dyDescent="0.35">
      <c r="A99" s="389" t="s">
        <v>975</v>
      </c>
      <c r="B99" s="383">
        <v>272.13</v>
      </c>
      <c r="C99" s="382"/>
      <c r="D99" s="388">
        <v>-1</v>
      </c>
      <c r="E99" s="387">
        <v>-272.13</v>
      </c>
      <c r="F99" s="386">
        <v>187.81</v>
      </c>
      <c r="G99" s="385">
        <v>-187.81</v>
      </c>
    </row>
    <row r="100" spans="1:7" hidden="1" x14ac:dyDescent="0.35">
      <c r="A100" s="389" t="s">
        <v>976</v>
      </c>
      <c r="B100" s="383">
        <v>277.13000000000005</v>
      </c>
      <c r="C100" s="382"/>
      <c r="D100" s="388">
        <v>-1</v>
      </c>
      <c r="E100" s="387">
        <v>-277.13000000000005</v>
      </c>
      <c r="F100" s="386">
        <v>187.81</v>
      </c>
      <c r="G100" s="385">
        <v>-187.81</v>
      </c>
    </row>
    <row r="101" spans="1:7" x14ac:dyDescent="0.35">
      <c r="A101" s="121" t="s">
        <v>977</v>
      </c>
      <c r="B101" s="563">
        <v>185.59</v>
      </c>
      <c r="C101" s="241">
        <v>192.81</v>
      </c>
      <c r="D101" s="165">
        <v>3.890295813352012E-2</v>
      </c>
      <c r="E101" s="152">
        <v>7.2199999999999989</v>
      </c>
      <c r="F101" s="557">
        <v>187.81</v>
      </c>
      <c r="G101" s="569">
        <v>5</v>
      </c>
    </row>
    <row r="102" spans="1:7" x14ac:dyDescent="0.35">
      <c r="A102" s="121" t="s">
        <v>978</v>
      </c>
      <c r="B102" s="563">
        <v>185.59</v>
      </c>
      <c r="C102" s="241">
        <v>192.81</v>
      </c>
      <c r="D102" s="165">
        <v>3.890295813352012E-2</v>
      </c>
      <c r="E102" s="152">
        <v>7.2199999999999989</v>
      </c>
      <c r="F102" s="557">
        <v>187.81</v>
      </c>
      <c r="G102" s="569">
        <v>5</v>
      </c>
    </row>
    <row r="103" spans="1:7" x14ac:dyDescent="0.35">
      <c r="A103" s="121" t="s">
        <v>979</v>
      </c>
      <c r="B103" s="563">
        <v>185.59</v>
      </c>
      <c r="C103" s="241">
        <v>192.81</v>
      </c>
      <c r="D103" s="165">
        <v>3.890295813352012E-2</v>
      </c>
      <c r="E103" s="152">
        <v>7.2199999999999989</v>
      </c>
      <c r="F103" s="557">
        <v>187.81</v>
      </c>
      <c r="G103" s="569">
        <v>5</v>
      </c>
    </row>
    <row r="104" spans="1:7" x14ac:dyDescent="0.35">
      <c r="A104" s="121" t="s">
        <v>980</v>
      </c>
      <c r="B104" s="563">
        <v>185.59</v>
      </c>
      <c r="C104" s="241">
        <v>192.81</v>
      </c>
      <c r="D104" s="165">
        <v>3.890295813352012E-2</v>
      </c>
      <c r="E104" s="152">
        <v>7.2199999999999989</v>
      </c>
      <c r="F104" s="557">
        <v>187.81</v>
      </c>
      <c r="G104" s="569">
        <v>5</v>
      </c>
    </row>
    <row r="105" spans="1:7" x14ac:dyDescent="0.35">
      <c r="A105" s="121" t="s">
        <v>981</v>
      </c>
      <c r="B105" s="563">
        <v>185.59</v>
      </c>
      <c r="C105" s="241">
        <v>192.81</v>
      </c>
      <c r="D105" s="165">
        <v>3.890295813352012E-2</v>
      </c>
      <c r="E105" s="152">
        <v>7.2199999999999989</v>
      </c>
      <c r="F105" s="557">
        <v>187.81</v>
      </c>
      <c r="G105" s="569">
        <v>5</v>
      </c>
    </row>
    <row r="106" spans="1:7" x14ac:dyDescent="0.35">
      <c r="A106" s="121" t="s">
        <v>982</v>
      </c>
      <c r="B106" s="563">
        <v>185.59</v>
      </c>
      <c r="C106" s="241">
        <v>192.81</v>
      </c>
      <c r="D106" s="165">
        <v>3.890295813352012E-2</v>
      </c>
      <c r="E106" s="152">
        <v>7.2199999999999989</v>
      </c>
      <c r="F106" s="557">
        <v>187.81</v>
      </c>
      <c r="G106" s="569">
        <v>5</v>
      </c>
    </row>
    <row r="107" spans="1:7" x14ac:dyDescent="0.35">
      <c r="A107" s="121" t="s">
        <v>983</v>
      </c>
      <c r="B107" s="563">
        <v>185.59</v>
      </c>
      <c r="C107" s="241">
        <v>192.81</v>
      </c>
      <c r="D107" s="165">
        <v>3.890295813352012E-2</v>
      </c>
      <c r="E107" s="152">
        <v>7.2199999999999989</v>
      </c>
      <c r="F107" s="557">
        <v>187.81</v>
      </c>
      <c r="G107" s="569">
        <v>5</v>
      </c>
    </row>
    <row r="108" spans="1:7" x14ac:dyDescent="0.35">
      <c r="A108" s="121" t="s">
        <v>984</v>
      </c>
      <c r="B108" s="563">
        <v>185.59</v>
      </c>
      <c r="C108" s="241">
        <v>192.81</v>
      </c>
      <c r="D108" s="165">
        <v>3.890295813352012E-2</v>
      </c>
      <c r="E108" s="152">
        <v>7.2199999999999989</v>
      </c>
      <c r="F108" s="557">
        <v>187.81</v>
      </c>
      <c r="G108" s="569">
        <v>5</v>
      </c>
    </row>
    <row r="109" spans="1:7" x14ac:dyDescent="0.35">
      <c r="A109" s="121" t="s">
        <v>985</v>
      </c>
      <c r="B109" s="563">
        <v>185.59</v>
      </c>
      <c r="C109" s="241">
        <v>192.81</v>
      </c>
      <c r="D109" s="165">
        <v>3.890295813352012E-2</v>
      </c>
      <c r="E109" s="152">
        <v>7.2199999999999989</v>
      </c>
      <c r="F109" s="557">
        <v>187.81</v>
      </c>
      <c r="G109" s="569">
        <v>5</v>
      </c>
    </row>
    <row r="110" spans="1:7" x14ac:dyDescent="0.35">
      <c r="A110" s="121" t="s">
        <v>986</v>
      </c>
      <c r="B110" s="563">
        <v>200.63</v>
      </c>
      <c r="C110" s="241">
        <v>207.85</v>
      </c>
      <c r="D110" s="165">
        <v>3.5986642077456006E-2</v>
      </c>
      <c r="E110" s="152">
        <v>7.2199999999999989</v>
      </c>
      <c r="F110" s="557">
        <v>187.81</v>
      </c>
      <c r="G110" s="569">
        <v>20.039999999999992</v>
      </c>
    </row>
    <row r="111" spans="1:7" x14ac:dyDescent="0.35">
      <c r="A111" s="121" t="s">
        <v>987</v>
      </c>
      <c r="B111" s="563">
        <v>200.63</v>
      </c>
      <c r="C111" s="241">
        <v>207.85</v>
      </c>
      <c r="D111" s="165">
        <v>3.5986642077456006E-2</v>
      </c>
      <c r="E111" s="152">
        <v>7.2199999999999989</v>
      </c>
      <c r="F111" s="557">
        <v>187.81</v>
      </c>
      <c r="G111" s="569">
        <v>20.039999999999992</v>
      </c>
    </row>
    <row r="112" spans="1:7" x14ac:dyDescent="0.35">
      <c r="A112" s="121" t="s">
        <v>988</v>
      </c>
      <c r="B112" s="563">
        <v>193.09</v>
      </c>
      <c r="C112" s="241">
        <v>200.31</v>
      </c>
      <c r="D112" s="165">
        <v>3.7391889792324814E-2</v>
      </c>
      <c r="E112" s="152">
        <v>7.2199999999999989</v>
      </c>
      <c r="F112" s="557">
        <v>187.81</v>
      </c>
      <c r="G112" s="569">
        <v>12.5</v>
      </c>
    </row>
    <row r="113" spans="1:7" x14ac:dyDescent="0.35">
      <c r="A113" s="121" t="s">
        <v>989</v>
      </c>
      <c r="B113" s="563">
        <v>203.69</v>
      </c>
      <c r="C113" s="241">
        <v>210.91</v>
      </c>
      <c r="D113" s="165">
        <v>3.5446020914134221E-2</v>
      </c>
      <c r="E113" s="152">
        <v>7.2199999999999989</v>
      </c>
      <c r="F113" s="557">
        <v>187.81</v>
      </c>
      <c r="G113" s="569">
        <v>23.099999999999994</v>
      </c>
    </row>
    <row r="114" spans="1:7" x14ac:dyDescent="0.35">
      <c r="A114" s="121" t="s">
        <v>990</v>
      </c>
      <c r="B114" s="563">
        <v>245.69</v>
      </c>
      <c r="C114" s="241">
        <v>252.91</v>
      </c>
      <c r="D114" s="165">
        <v>2.9386625422280106E-2</v>
      </c>
      <c r="E114" s="152">
        <v>7.2199999999999989</v>
      </c>
      <c r="F114" s="557">
        <v>187.81</v>
      </c>
      <c r="G114" s="569">
        <v>65.099999999999994</v>
      </c>
    </row>
    <row r="115" spans="1:7" x14ac:dyDescent="0.35">
      <c r="A115" s="121" t="s">
        <v>991</v>
      </c>
      <c r="B115" s="563">
        <v>406.69</v>
      </c>
      <c r="C115" s="241">
        <v>413.90999999999997</v>
      </c>
      <c r="D115" s="165">
        <v>1.7753079741326245E-2</v>
      </c>
      <c r="E115" s="152">
        <v>7.2199999999999704</v>
      </c>
      <c r="F115" s="557">
        <v>187.81</v>
      </c>
      <c r="G115" s="569">
        <v>226.09999999999997</v>
      </c>
    </row>
    <row r="116" spans="1:7" x14ac:dyDescent="0.35">
      <c r="A116" s="121" t="s">
        <v>992</v>
      </c>
      <c r="B116" s="563">
        <v>221.19</v>
      </c>
      <c r="C116" s="241">
        <v>228.41</v>
      </c>
      <c r="D116" s="165">
        <v>3.2641620326416196E-2</v>
      </c>
      <c r="E116" s="152">
        <v>7.2199999999999989</v>
      </c>
      <c r="F116" s="557">
        <v>187.81</v>
      </c>
      <c r="G116" s="569">
        <v>40.599999999999994</v>
      </c>
    </row>
    <row r="117" spans="1:7" x14ac:dyDescent="0.35">
      <c r="A117" s="121" t="s">
        <v>993</v>
      </c>
      <c r="B117" s="563">
        <v>262.2</v>
      </c>
      <c r="C117" s="241">
        <v>269.41999999999996</v>
      </c>
      <c r="D117" s="165">
        <v>2.7536231884057859E-2</v>
      </c>
      <c r="E117" s="152">
        <v>7.2199999999999704</v>
      </c>
      <c r="F117" s="557">
        <v>187.81</v>
      </c>
      <c r="G117" s="569">
        <v>81.609999999999957</v>
      </c>
    </row>
    <row r="118" spans="1:7" hidden="1" x14ac:dyDescent="0.35">
      <c r="A118" s="389" t="s">
        <v>994</v>
      </c>
      <c r="B118" s="383">
        <v>254.69</v>
      </c>
      <c r="C118" s="382"/>
      <c r="D118" s="388">
        <v>-1</v>
      </c>
      <c r="E118" s="387">
        <v>-254.69</v>
      </c>
      <c r="F118" s="386">
        <v>187.81</v>
      </c>
      <c r="G118" s="385">
        <v>-187.81</v>
      </c>
    </row>
    <row r="119" spans="1:7" hidden="1" x14ac:dyDescent="0.35">
      <c r="A119" s="389" t="s">
        <v>995</v>
      </c>
      <c r="B119" s="383">
        <v>254.69</v>
      </c>
      <c r="C119" s="382"/>
      <c r="D119" s="388">
        <v>-1</v>
      </c>
      <c r="E119" s="387">
        <v>-254.69</v>
      </c>
      <c r="F119" s="386">
        <v>187.81</v>
      </c>
      <c r="G119" s="385">
        <v>-187.81</v>
      </c>
    </row>
    <row r="120" spans="1:7" hidden="1" x14ac:dyDescent="0.35">
      <c r="A120" s="389" t="s">
        <v>996</v>
      </c>
      <c r="B120" s="383">
        <v>254.69</v>
      </c>
      <c r="C120" s="382"/>
      <c r="D120" s="388">
        <v>-1</v>
      </c>
      <c r="E120" s="387">
        <v>-254.69</v>
      </c>
      <c r="F120" s="386">
        <v>187.81</v>
      </c>
      <c r="G120" s="385">
        <v>-187.81</v>
      </c>
    </row>
    <row r="121" spans="1:7" s="1" customFormat="1" hidden="1" x14ac:dyDescent="0.35">
      <c r="A121" s="389" t="s">
        <v>997</v>
      </c>
      <c r="B121" s="383">
        <v>254.69</v>
      </c>
      <c r="C121" s="382"/>
      <c r="D121" s="388">
        <v>-1</v>
      </c>
      <c r="E121" s="387">
        <v>-254.69</v>
      </c>
      <c r="F121" s="386">
        <v>187.81</v>
      </c>
      <c r="G121" s="385">
        <v>-187.81</v>
      </c>
    </row>
    <row r="122" spans="1:7" hidden="1" x14ac:dyDescent="0.35">
      <c r="A122" s="389" t="s">
        <v>998</v>
      </c>
      <c r="B122" s="383">
        <v>254.69</v>
      </c>
      <c r="C122" s="382"/>
      <c r="D122" s="388">
        <v>-1</v>
      </c>
      <c r="E122" s="387">
        <v>-254.69</v>
      </c>
      <c r="F122" s="386">
        <v>187.81</v>
      </c>
      <c r="G122" s="385">
        <v>-187.81</v>
      </c>
    </row>
    <row r="123" spans="1:7" x14ac:dyDescent="0.35">
      <c r="A123" s="121" t="s">
        <v>999</v>
      </c>
      <c r="B123" s="563">
        <v>368.09</v>
      </c>
      <c r="C123" s="241">
        <v>467.5</v>
      </c>
      <c r="D123" s="165">
        <v>0.27006981988100742</v>
      </c>
      <c r="E123" s="152">
        <v>99.410000000000025</v>
      </c>
      <c r="F123" s="557">
        <v>187.81</v>
      </c>
      <c r="G123" s="569">
        <v>279.69</v>
      </c>
    </row>
    <row r="124" spans="1:7" x14ac:dyDescent="0.35">
      <c r="A124" s="121" t="s">
        <v>1000</v>
      </c>
      <c r="B124" s="563">
        <v>193.09</v>
      </c>
      <c r="C124" s="241">
        <v>292.5</v>
      </c>
      <c r="D124" s="165">
        <v>0.51483764047853331</v>
      </c>
      <c r="E124" s="152">
        <v>99.41</v>
      </c>
      <c r="F124" s="557">
        <v>187.81</v>
      </c>
      <c r="G124" s="569">
        <v>104.69</v>
      </c>
    </row>
    <row r="125" spans="1:7" hidden="1" x14ac:dyDescent="0.35">
      <c r="A125" s="389" t="s">
        <v>315</v>
      </c>
      <c r="B125" s="383">
        <v>254.69</v>
      </c>
      <c r="C125" s="382"/>
      <c r="D125" s="388">
        <v>-1</v>
      </c>
      <c r="E125" s="387">
        <v>-254.69</v>
      </c>
      <c r="F125" s="386">
        <v>187.81</v>
      </c>
      <c r="G125" s="385">
        <v>-187.81</v>
      </c>
    </row>
    <row r="126" spans="1:7" hidden="1" x14ac:dyDescent="0.35">
      <c r="A126" s="389" t="s">
        <v>1001</v>
      </c>
      <c r="B126" s="383">
        <v>240.59</v>
      </c>
      <c r="C126" s="382"/>
      <c r="D126" s="388">
        <v>-1</v>
      </c>
      <c r="E126" s="387">
        <v>-240.59</v>
      </c>
      <c r="F126" s="386">
        <v>187.81</v>
      </c>
      <c r="G126" s="385">
        <v>-187.81</v>
      </c>
    </row>
    <row r="127" spans="1:7" hidden="1" x14ac:dyDescent="0.35">
      <c r="A127" s="389" t="s">
        <v>1002</v>
      </c>
      <c r="B127" s="383">
        <v>198.69</v>
      </c>
      <c r="C127" s="382"/>
      <c r="D127" s="388">
        <v>-1</v>
      </c>
      <c r="E127" s="387">
        <v>-198.69</v>
      </c>
      <c r="F127" s="386">
        <v>187.81</v>
      </c>
      <c r="G127" s="385">
        <v>-187.81</v>
      </c>
    </row>
    <row r="128" spans="1:7" hidden="1" x14ac:dyDescent="0.35">
      <c r="A128" s="389" t="s">
        <v>1003</v>
      </c>
      <c r="B128" s="383">
        <v>198.69</v>
      </c>
      <c r="C128" s="382"/>
      <c r="D128" s="388">
        <v>-1</v>
      </c>
      <c r="E128" s="387">
        <v>-198.69</v>
      </c>
      <c r="F128" s="386">
        <v>187.81</v>
      </c>
      <c r="G128" s="385">
        <v>-187.81</v>
      </c>
    </row>
    <row r="129" spans="1:7" hidden="1" x14ac:dyDescent="0.35">
      <c r="A129" s="389" t="s">
        <v>1004</v>
      </c>
      <c r="B129" s="383">
        <v>254.69</v>
      </c>
      <c r="C129" s="382"/>
      <c r="D129" s="388">
        <v>-1</v>
      </c>
      <c r="E129" s="387">
        <v>-254.69</v>
      </c>
      <c r="F129" s="386">
        <v>187.81</v>
      </c>
      <c r="G129" s="385">
        <v>-187.81</v>
      </c>
    </row>
    <row r="130" spans="1:7" hidden="1" x14ac:dyDescent="0.35">
      <c r="A130" s="389" t="s">
        <v>1005</v>
      </c>
      <c r="B130" s="383">
        <v>198.69</v>
      </c>
      <c r="C130" s="382"/>
      <c r="D130" s="388">
        <v>-1</v>
      </c>
      <c r="E130" s="387">
        <v>-198.69</v>
      </c>
      <c r="F130" s="386">
        <v>187.81</v>
      </c>
      <c r="G130" s="385">
        <v>-187.81</v>
      </c>
    </row>
    <row r="131" spans="1:7" hidden="1" x14ac:dyDescent="0.35">
      <c r="A131" s="389" t="s">
        <v>1006</v>
      </c>
      <c r="B131" s="383">
        <v>198.69</v>
      </c>
      <c r="C131" s="382"/>
      <c r="D131" s="388">
        <v>-1</v>
      </c>
      <c r="E131" s="387">
        <v>-198.69</v>
      </c>
      <c r="F131" s="386">
        <v>187.81</v>
      </c>
      <c r="G131" s="385">
        <v>-187.81</v>
      </c>
    </row>
    <row r="132" spans="1:7" hidden="1" x14ac:dyDescent="0.35">
      <c r="A132" s="389" t="s">
        <v>1007</v>
      </c>
      <c r="B132" s="383">
        <v>254.69</v>
      </c>
      <c r="C132" s="382"/>
      <c r="D132" s="388">
        <v>-1</v>
      </c>
      <c r="E132" s="387">
        <v>-254.69</v>
      </c>
      <c r="F132" s="386">
        <v>187.81</v>
      </c>
      <c r="G132" s="385">
        <v>-187.81</v>
      </c>
    </row>
    <row r="133" spans="1:7" x14ac:dyDescent="0.35">
      <c r="A133" s="121" t="s">
        <v>1008</v>
      </c>
      <c r="B133" s="563">
        <v>254.69</v>
      </c>
      <c r="C133" s="241">
        <v>261.90999999999997</v>
      </c>
      <c r="D133" s="165">
        <v>2.8348187993246576E-2</v>
      </c>
      <c r="E133" s="152">
        <v>7.2199999999999704</v>
      </c>
      <c r="F133" s="557">
        <v>187.81</v>
      </c>
      <c r="G133" s="569">
        <v>74.099999999999966</v>
      </c>
    </row>
    <row r="134" spans="1:7" x14ac:dyDescent="0.35">
      <c r="A134" s="121" t="s">
        <v>1009</v>
      </c>
      <c r="B134" s="563">
        <v>198.69</v>
      </c>
      <c r="C134" s="241">
        <v>205.91</v>
      </c>
      <c r="D134" s="165">
        <v>3.6338013991645268E-2</v>
      </c>
      <c r="E134" s="152">
        <v>7.2199999999999989</v>
      </c>
      <c r="F134" s="557">
        <v>187.81</v>
      </c>
      <c r="G134" s="569">
        <v>18.099999999999994</v>
      </c>
    </row>
    <row r="135" spans="1:7" x14ac:dyDescent="0.35">
      <c r="A135" s="121" t="s">
        <v>1010</v>
      </c>
      <c r="B135" s="563">
        <v>254.69</v>
      </c>
      <c r="C135" s="241">
        <v>261.90999999999997</v>
      </c>
      <c r="D135" s="165">
        <v>2.8348187993246576E-2</v>
      </c>
      <c r="E135" s="152">
        <v>7.2199999999999704</v>
      </c>
      <c r="F135" s="557">
        <v>187.81</v>
      </c>
      <c r="G135" s="569">
        <v>74.099999999999966</v>
      </c>
    </row>
    <row r="136" spans="1:7" x14ac:dyDescent="0.35">
      <c r="A136" s="121" t="s">
        <v>1011</v>
      </c>
      <c r="B136" s="563">
        <v>254.69</v>
      </c>
      <c r="C136" s="241">
        <v>261.90999999999997</v>
      </c>
      <c r="D136" s="165">
        <v>2.8348187993246576E-2</v>
      </c>
      <c r="E136" s="152">
        <v>7.2199999999999704</v>
      </c>
      <c r="F136" s="557">
        <v>187.81</v>
      </c>
      <c r="G136" s="569">
        <v>74.099999999999966</v>
      </c>
    </row>
    <row r="137" spans="1:7" x14ac:dyDescent="0.35">
      <c r="A137" s="121" t="s">
        <v>1012</v>
      </c>
      <c r="B137" s="563">
        <v>195.59</v>
      </c>
      <c r="C137" s="241">
        <v>202.81</v>
      </c>
      <c r="D137" s="165">
        <v>3.6913952656066257E-2</v>
      </c>
      <c r="E137" s="152">
        <v>7.2199999999999989</v>
      </c>
      <c r="F137" s="557">
        <v>187.81</v>
      </c>
      <c r="G137" s="569">
        <v>15</v>
      </c>
    </row>
    <row r="138" spans="1:7" hidden="1" x14ac:dyDescent="0.35">
      <c r="A138" s="389" t="s">
        <v>1013</v>
      </c>
      <c r="B138" s="383">
        <v>254.69</v>
      </c>
      <c r="C138" s="382"/>
      <c r="D138" s="388">
        <v>-1</v>
      </c>
      <c r="E138" s="387">
        <v>-254.69</v>
      </c>
      <c r="F138" s="386">
        <v>187.81</v>
      </c>
      <c r="G138" s="385">
        <v>-187.81</v>
      </c>
    </row>
    <row r="139" spans="1:7" hidden="1" x14ac:dyDescent="0.35">
      <c r="A139" s="389" t="s">
        <v>1014</v>
      </c>
      <c r="B139" s="383">
        <v>198.69</v>
      </c>
      <c r="C139" s="382"/>
      <c r="D139" s="388">
        <v>-1</v>
      </c>
      <c r="E139" s="387">
        <v>-198.69</v>
      </c>
      <c r="F139" s="386">
        <v>187.81</v>
      </c>
      <c r="G139" s="385">
        <v>-187.81</v>
      </c>
    </row>
    <row r="140" spans="1:7" hidden="1" x14ac:dyDescent="0.35">
      <c r="A140" s="389" t="s">
        <v>1015</v>
      </c>
      <c r="B140" s="383">
        <v>226.2</v>
      </c>
      <c r="C140" s="382"/>
      <c r="D140" s="388">
        <v>-1</v>
      </c>
      <c r="E140" s="387">
        <v>-226.2</v>
      </c>
      <c r="F140" s="386">
        <v>187.81</v>
      </c>
      <c r="G140" s="385">
        <v>-187.81</v>
      </c>
    </row>
    <row r="141" spans="1:7" hidden="1" x14ac:dyDescent="0.35">
      <c r="A141" s="389" t="s">
        <v>1016</v>
      </c>
      <c r="B141" s="383">
        <v>198.69</v>
      </c>
      <c r="C141" s="382"/>
      <c r="D141" s="388">
        <v>-1</v>
      </c>
      <c r="E141" s="387">
        <v>-198.69</v>
      </c>
      <c r="F141" s="386">
        <v>187.81</v>
      </c>
      <c r="G141" s="385">
        <v>-187.81</v>
      </c>
    </row>
    <row r="142" spans="1:7" hidden="1" x14ac:dyDescent="0.35">
      <c r="A142" s="389" t="s">
        <v>1017</v>
      </c>
      <c r="B142" s="383">
        <v>198.69</v>
      </c>
      <c r="C142" s="382"/>
      <c r="D142" s="388">
        <v>-1</v>
      </c>
      <c r="E142" s="387">
        <v>-198.69</v>
      </c>
      <c r="F142" s="386">
        <v>187.81</v>
      </c>
      <c r="G142" s="385">
        <v>-187.81</v>
      </c>
    </row>
    <row r="143" spans="1:7" hidden="1" x14ac:dyDescent="0.35">
      <c r="A143" s="389" t="s">
        <v>1018</v>
      </c>
      <c r="B143" s="383">
        <v>198.69</v>
      </c>
      <c r="C143" s="382"/>
      <c r="D143" s="388">
        <v>-1</v>
      </c>
      <c r="E143" s="387">
        <v>-198.69</v>
      </c>
      <c r="F143" s="386">
        <v>187.81</v>
      </c>
      <c r="G143" s="385">
        <v>-187.81</v>
      </c>
    </row>
    <row r="144" spans="1:7" x14ac:dyDescent="0.35">
      <c r="A144" s="121" t="s">
        <v>1019</v>
      </c>
      <c r="B144" s="563">
        <v>302.2</v>
      </c>
      <c r="C144" s="241">
        <v>309.41999999999996</v>
      </c>
      <c r="D144" s="165">
        <v>2.3891462607544576E-2</v>
      </c>
      <c r="E144" s="152">
        <v>7.2199999999999704</v>
      </c>
      <c r="F144" s="557">
        <v>187.81</v>
      </c>
      <c r="G144" s="569">
        <v>121.60999999999996</v>
      </c>
    </row>
    <row r="145" spans="1:7" hidden="1" x14ac:dyDescent="0.35">
      <c r="A145" s="389" t="s">
        <v>1020</v>
      </c>
      <c r="B145" s="383">
        <v>185.59</v>
      </c>
      <c r="C145" s="382"/>
      <c r="D145" s="388">
        <v>-1</v>
      </c>
      <c r="E145" s="387">
        <v>-185.59</v>
      </c>
      <c r="F145" s="386">
        <v>187.81</v>
      </c>
      <c r="G145" s="385">
        <v>-187.81</v>
      </c>
    </row>
    <row r="146" spans="1:7" s="1" customFormat="1" x14ac:dyDescent="0.35">
      <c r="A146" s="121" t="s">
        <v>1021</v>
      </c>
      <c r="B146" s="563">
        <v>254.69</v>
      </c>
      <c r="C146" s="241">
        <v>261.90999999999997</v>
      </c>
      <c r="D146" s="165">
        <v>2.8348187993246576E-2</v>
      </c>
      <c r="E146" s="152">
        <v>7.2199999999999704</v>
      </c>
      <c r="F146" s="557">
        <v>187.81</v>
      </c>
      <c r="G146" s="569">
        <v>74.099999999999966</v>
      </c>
    </row>
    <row r="147" spans="1:7" x14ac:dyDescent="0.35">
      <c r="A147" s="121" t="s">
        <v>1022</v>
      </c>
      <c r="B147" s="563">
        <v>198.69</v>
      </c>
      <c r="C147" s="241">
        <v>205.91</v>
      </c>
      <c r="D147" s="165">
        <v>3.6338013991645268E-2</v>
      </c>
      <c r="E147" s="152">
        <v>7.2199999999999989</v>
      </c>
      <c r="F147" s="557">
        <v>187.81</v>
      </c>
      <c r="G147" s="569">
        <v>18.099999999999994</v>
      </c>
    </row>
    <row r="148" spans="1:7" hidden="1" x14ac:dyDescent="0.35">
      <c r="A148" s="389" t="s">
        <v>1023</v>
      </c>
      <c r="B148" s="383">
        <v>254.69</v>
      </c>
      <c r="C148" s="382"/>
      <c r="D148" s="388">
        <v>-1</v>
      </c>
      <c r="E148" s="387">
        <v>-254.69</v>
      </c>
      <c r="F148" s="386">
        <v>187.81</v>
      </c>
      <c r="G148" s="385">
        <v>-187.81</v>
      </c>
    </row>
    <row r="149" spans="1:7" hidden="1" x14ac:dyDescent="0.35">
      <c r="A149" s="389" t="s">
        <v>1024</v>
      </c>
      <c r="B149" s="383">
        <v>198.69</v>
      </c>
      <c r="C149" s="382"/>
      <c r="D149" s="388">
        <v>-1</v>
      </c>
      <c r="E149" s="387">
        <v>-198.69</v>
      </c>
      <c r="F149" s="386">
        <v>187.81</v>
      </c>
      <c r="G149" s="385">
        <v>-187.81</v>
      </c>
    </row>
    <row r="150" spans="1:7" hidden="1" x14ac:dyDescent="0.35">
      <c r="A150" s="389" t="s">
        <v>1025</v>
      </c>
      <c r="B150" s="383">
        <v>254.69</v>
      </c>
      <c r="C150" s="382"/>
      <c r="D150" s="388">
        <v>-1</v>
      </c>
      <c r="E150" s="387">
        <v>-254.69</v>
      </c>
      <c r="F150" s="386">
        <v>187.81</v>
      </c>
      <c r="G150" s="385">
        <v>-187.81</v>
      </c>
    </row>
    <row r="151" spans="1:7" hidden="1" x14ac:dyDescent="0.35">
      <c r="A151" s="389" t="s">
        <v>1026</v>
      </c>
      <c r="B151" s="383">
        <v>200.63</v>
      </c>
      <c r="C151" s="382"/>
      <c r="D151" s="388">
        <v>-1</v>
      </c>
      <c r="E151" s="387">
        <v>-200.63</v>
      </c>
      <c r="F151" s="386">
        <v>187.81</v>
      </c>
      <c r="G151" s="385">
        <v>-187.81</v>
      </c>
    </row>
    <row r="152" spans="1:7" x14ac:dyDescent="0.35">
      <c r="A152" s="121" t="s">
        <v>1027</v>
      </c>
      <c r="B152" s="563">
        <v>193.09</v>
      </c>
      <c r="C152" s="241">
        <v>200.31</v>
      </c>
      <c r="D152" s="165">
        <v>3.7391889792324814E-2</v>
      </c>
      <c r="E152" s="152">
        <v>7.2199999999999989</v>
      </c>
      <c r="F152" s="557">
        <v>187.81</v>
      </c>
      <c r="G152" s="569">
        <v>12.5</v>
      </c>
    </row>
    <row r="153" spans="1:7" hidden="1" x14ac:dyDescent="0.35">
      <c r="A153" s="389" t="s">
        <v>1028</v>
      </c>
      <c r="B153" s="383">
        <v>198.69</v>
      </c>
      <c r="C153" s="382"/>
      <c r="D153" s="388">
        <v>-1</v>
      </c>
      <c r="E153" s="387">
        <v>-198.69</v>
      </c>
      <c r="F153" s="386">
        <v>187.81</v>
      </c>
      <c r="G153" s="385">
        <v>-187.81</v>
      </c>
    </row>
    <row r="154" spans="1:7" x14ac:dyDescent="0.35">
      <c r="A154" s="121" t="s">
        <v>1029</v>
      </c>
      <c r="B154" s="563">
        <v>230.59</v>
      </c>
      <c r="C154" s="241">
        <v>237.81</v>
      </c>
      <c r="D154" s="165">
        <v>3.1310984864911739E-2</v>
      </c>
      <c r="E154" s="152">
        <v>7.2199999999999989</v>
      </c>
      <c r="F154" s="557">
        <v>187.81</v>
      </c>
      <c r="G154" s="569">
        <v>50</v>
      </c>
    </row>
    <row r="155" spans="1:7" x14ac:dyDescent="0.35">
      <c r="A155" s="121" t="s">
        <v>1030</v>
      </c>
      <c r="B155" s="563">
        <v>230.59</v>
      </c>
      <c r="C155" s="241">
        <v>237.81</v>
      </c>
      <c r="D155" s="165">
        <v>3.1310984864911739E-2</v>
      </c>
      <c r="E155" s="152">
        <v>7.2199999999999989</v>
      </c>
      <c r="F155" s="557">
        <v>187.81</v>
      </c>
      <c r="G155" s="569">
        <v>50</v>
      </c>
    </row>
    <row r="156" spans="1:7" hidden="1" x14ac:dyDescent="0.35">
      <c r="A156" s="389" t="s">
        <v>1031</v>
      </c>
      <c r="B156" s="383">
        <v>254</v>
      </c>
      <c r="C156" s="382"/>
      <c r="D156" s="388">
        <v>-1</v>
      </c>
      <c r="E156" s="387">
        <v>-254</v>
      </c>
      <c r="F156" s="386">
        <v>187.81</v>
      </c>
      <c r="G156" s="385">
        <v>-187.81</v>
      </c>
    </row>
    <row r="157" spans="1:7" ht="16" thickBot="1" x14ac:dyDescent="0.4">
      <c r="A157" s="121" t="s">
        <v>1032</v>
      </c>
      <c r="B157" s="563">
        <v>193.09</v>
      </c>
      <c r="C157" s="241">
        <v>200.31</v>
      </c>
      <c r="D157" s="165">
        <v>3.7391889792324814E-2</v>
      </c>
      <c r="E157" s="152">
        <v>7.2199999999999989</v>
      </c>
      <c r="F157" s="557">
        <v>187.81</v>
      </c>
      <c r="G157" s="569">
        <v>12.5</v>
      </c>
    </row>
    <row r="158" spans="1:7" hidden="1" x14ac:dyDescent="0.35">
      <c r="A158" s="389" t="s">
        <v>1033</v>
      </c>
      <c r="B158" s="562">
        <v>198.69</v>
      </c>
      <c r="C158" s="382">
        <v>205.91</v>
      </c>
      <c r="D158" s="438">
        <v>3.6338013991645268E-2</v>
      </c>
      <c r="E158" s="439">
        <v>7.2199999999999989</v>
      </c>
      <c r="F158" s="570">
        <v>187.81</v>
      </c>
      <c r="G158" s="571">
        <v>18.099999999999994</v>
      </c>
    </row>
    <row r="159" spans="1:7" hidden="1" x14ac:dyDescent="0.35">
      <c r="A159" s="389" t="s">
        <v>1034</v>
      </c>
      <c r="B159" s="562">
        <v>301.69</v>
      </c>
      <c r="C159" s="382">
        <v>308.90999999999997</v>
      </c>
      <c r="D159" s="440">
        <v>2.393185057509354E-2</v>
      </c>
      <c r="E159" s="441">
        <v>7.2199999999999704</v>
      </c>
      <c r="F159" s="570">
        <v>187.81</v>
      </c>
      <c r="G159" s="571">
        <v>121.09999999999997</v>
      </c>
    </row>
    <row r="160" spans="1:7" hidden="1" x14ac:dyDescent="0.35">
      <c r="A160" s="389" t="s">
        <v>1035</v>
      </c>
      <c r="B160" s="562">
        <v>198.69</v>
      </c>
      <c r="C160" s="382">
        <v>205.91</v>
      </c>
      <c r="D160" s="440">
        <v>3.6338013991645268E-2</v>
      </c>
      <c r="E160" s="441">
        <v>7.2199999999999989</v>
      </c>
      <c r="F160" s="570">
        <v>187.81</v>
      </c>
      <c r="G160" s="571">
        <v>18.099999999999994</v>
      </c>
    </row>
    <row r="161" spans="1:11" hidden="1" x14ac:dyDescent="0.35">
      <c r="A161" s="389" t="s">
        <v>1036</v>
      </c>
      <c r="B161" s="442">
        <v>301.69</v>
      </c>
      <c r="C161" s="382">
        <v>308.90999999999997</v>
      </c>
      <c r="D161" s="443">
        <v>2.393185057509354E-2</v>
      </c>
      <c r="E161" s="444">
        <v>7.2199999999999704</v>
      </c>
      <c r="F161" s="445">
        <v>187.81</v>
      </c>
      <c r="G161" s="446">
        <v>121.09999999999997</v>
      </c>
    </row>
    <row r="162" spans="1:11" ht="16" thickBot="1" x14ac:dyDescent="0.4">
      <c r="A162" s="144" t="s">
        <v>17</v>
      </c>
      <c r="B162" s="179"/>
      <c r="C162" s="145"/>
      <c r="D162" s="146"/>
      <c r="E162" s="153"/>
      <c r="F162" s="154"/>
      <c r="G162" s="155"/>
    </row>
    <row r="163" spans="1:11" x14ac:dyDescent="0.35">
      <c r="A163" s="121" t="s">
        <v>402</v>
      </c>
      <c r="B163" s="181">
        <v>193.51</v>
      </c>
      <c r="C163" s="241">
        <v>203.1825</v>
      </c>
      <c r="D163" s="732">
        <v>4.9984496925223575E-2</v>
      </c>
      <c r="E163" s="100">
        <v>9.6725000000000136</v>
      </c>
      <c r="F163" s="148">
        <v>186.96</v>
      </c>
      <c r="G163" s="722">
        <v>16.222499999999997</v>
      </c>
    </row>
    <row r="164" spans="1:11" x14ac:dyDescent="0.35">
      <c r="A164" s="433" t="s">
        <v>403</v>
      </c>
      <c r="B164" s="563">
        <v>299.42</v>
      </c>
      <c r="C164" s="567">
        <v>314.38800000000003</v>
      </c>
      <c r="D164" s="57">
        <v>4.9989980629216543E-2</v>
      </c>
      <c r="E164" s="100">
        <v>14.968000000000018</v>
      </c>
      <c r="F164" s="557">
        <v>186.96</v>
      </c>
      <c r="G164" s="559">
        <v>127.42800000000003</v>
      </c>
    </row>
    <row r="165" spans="1:11" x14ac:dyDescent="0.35">
      <c r="A165" s="433" t="s">
        <v>404</v>
      </c>
      <c r="B165" s="563">
        <v>189.09</v>
      </c>
      <c r="C165" s="567">
        <v>198.54150000000001</v>
      </c>
      <c r="D165" s="57">
        <v>4.998413453910841E-2</v>
      </c>
      <c r="E165" s="100">
        <v>9.45150000000001</v>
      </c>
      <c r="F165" s="557">
        <v>186.96</v>
      </c>
      <c r="G165" s="559">
        <v>11.581500000000005</v>
      </c>
    </row>
    <row r="166" spans="1:11" x14ac:dyDescent="0.35">
      <c r="A166" s="433" t="s">
        <v>405</v>
      </c>
      <c r="B166" s="563">
        <v>189.09</v>
      </c>
      <c r="C166" s="567">
        <v>198.54150000000001</v>
      </c>
      <c r="D166" s="57">
        <v>4.998413453910841E-2</v>
      </c>
      <c r="E166" s="100">
        <v>9.45150000000001</v>
      </c>
      <c r="F166" s="557">
        <v>186.96</v>
      </c>
      <c r="G166" s="559">
        <v>11.581500000000005</v>
      </c>
    </row>
    <row r="167" spans="1:11" x14ac:dyDescent="0.35">
      <c r="A167" s="433" t="s">
        <v>406</v>
      </c>
      <c r="B167" s="563">
        <v>205.64</v>
      </c>
      <c r="C167" s="567">
        <v>215.91899999999998</v>
      </c>
      <c r="D167" s="57">
        <v>4.9985411398560574E-2</v>
      </c>
      <c r="E167" s="100">
        <v>10.278999999999996</v>
      </c>
      <c r="F167" s="557">
        <v>186.96</v>
      </c>
      <c r="G167" s="559">
        <v>28.958999999999975</v>
      </c>
    </row>
    <row r="168" spans="1:11" x14ac:dyDescent="0.35">
      <c r="A168" s="433" t="s">
        <v>407</v>
      </c>
      <c r="B168" s="563">
        <v>205.64</v>
      </c>
      <c r="C168" s="567">
        <v>215.91899999999998</v>
      </c>
      <c r="D168" s="57">
        <v>4.9985411398560574E-2</v>
      </c>
      <c r="E168" s="100">
        <v>10.278999999999996</v>
      </c>
      <c r="F168" s="557">
        <v>186.96</v>
      </c>
      <c r="G168" s="559">
        <v>28.958999999999975</v>
      </c>
    </row>
    <row r="169" spans="1:11" x14ac:dyDescent="0.35">
      <c r="A169" s="433" t="s">
        <v>408</v>
      </c>
      <c r="B169" s="563">
        <v>189.09</v>
      </c>
      <c r="C169" s="567">
        <v>198.54150000000001</v>
      </c>
      <c r="D169" s="57">
        <v>4.998413453910841E-2</v>
      </c>
      <c r="E169" s="100">
        <v>9.45150000000001</v>
      </c>
      <c r="F169" s="557">
        <v>186.96</v>
      </c>
      <c r="G169" s="559">
        <v>11.581500000000005</v>
      </c>
    </row>
    <row r="170" spans="1:11" x14ac:dyDescent="0.35">
      <c r="A170" s="433" t="s">
        <v>409</v>
      </c>
      <c r="B170" s="563">
        <v>189.09</v>
      </c>
      <c r="C170" s="567">
        <v>198.54150000000001</v>
      </c>
      <c r="D170" s="57">
        <v>4.998413453910841E-2</v>
      </c>
      <c r="E170" s="100">
        <v>9.45150000000001</v>
      </c>
      <c r="F170" s="557">
        <v>186.96</v>
      </c>
      <c r="G170" s="559">
        <v>11.581500000000005</v>
      </c>
    </row>
    <row r="171" spans="1:11" x14ac:dyDescent="0.35">
      <c r="A171" s="433" t="s">
        <v>410</v>
      </c>
      <c r="B171" s="563">
        <v>204.54</v>
      </c>
      <c r="C171" s="567">
        <v>214.76400000000001</v>
      </c>
      <c r="D171" s="57">
        <v>4.9985332942211885E-2</v>
      </c>
      <c r="E171" s="100">
        <v>10.224000000000018</v>
      </c>
      <c r="F171" s="557">
        <v>186.96</v>
      </c>
      <c r="G171" s="559">
        <v>27.804000000000002</v>
      </c>
    </row>
    <row r="172" spans="1:11" x14ac:dyDescent="0.35">
      <c r="A172" s="433" t="s">
        <v>411</v>
      </c>
      <c r="B172" s="563">
        <v>204.54</v>
      </c>
      <c r="C172" s="567">
        <v>214.76400000000001</v>
      </c>
      <c r="D172" s="57">
        <v>4.9985332942211885E-2</v>
      </c>
      <c r="E172" s="100">
        <v>10.224000000000018</v>
      </c>
      <c r="F172" s="557">
        <v>186.96</v>
      </c>
      <c r="G172" s="559">
        <v>27.804000000000002</v>
      </c>
    </row>
    <row r="173" spans="1:11" x14ac:dyDescent="0.35">
      <c r="A173" s="433" t="s">
        <v>412</v>
      </c>
      <c r="B173" s="563">
        <v>189.09</v>
      </c>
      <c r="C173" s="567">
        <v>198.54150000000001</v>
      </c>
      <c r="D173" s="57">
        <v>4.998413453910841E-2</v>
      </c>
      <c r="E173" s="100">
        <v>9.45150000000001</v>
      </c>
      <c r="F173" s="557">
        <v>186.96</v>
      </c>
      <c r="G173" s="559">
        <v>11.581500000000005</v>
      </c>
      <c r="K173" s="84"/>
    </row>
    <row r="174" spans="1:11" x14ac:dyDescent="0.35">
      <c r="A174" s="433" t="s">
        <v>413</v>
      </c>
      <c r="B174" s="563">
        <v>189.09</v>
      </c>
      <c r="C174" s="567">
        <v>198.54150000000001</v>
      </c>
      <c r="D174" s="57">
        <v>4.998413453910841E-2</v>
      </c>
      <c r="E174" s="100">
        <v>9.45150000000001</v>
      </c>
      <c r="F174" s="557">
        <v>186.96</v>
      </c>
      <c r="G174" s="559">
        <v>11.581500000000005</v>
      </c>
    </row>
    <row r="175" spans="1:11" x14ac:dyDescent="0.35">
      <c r="A175" s="433" t="s">
        <v>414</v>
      </c>
      <c r="B175" s="563">
        <v>189.09</v>
      </c>
      <c r="C175" s="567">
        <v>198.54150000000001</v>
      </c>
      <c r="D175" s="57">
        <v>4.998413453910841E-2</v>
      </c>
      <c r="E175" s="100">
        <v>9.45150000000001</v>
      </c>
      <c r="F175" s="557">
        <v>186.96</v>
      </c>
      <c r="G175" s="559">
        <v>11.581500000000005</v>
      </c>
    </row>
    <row r="176" spans="1:11" x14ac:dyDescent="0.35">
      <c r="A176" s="433" t="s">
        <v>415</v>
      </c>
      <c r="B176" s="563">
        <v>189.09</v>
      </c>
      <c r="C176" s="567">
        <v>198.54150000000001</v>
      </c>
      <c r="D176" s="57">
        <v>4.998413453910841E-2</v>
      </c>
      <c r="E176" s="100">
        <v>9.45150000000001</v>
      </c>
      <c r="F176" s="557">
        <v>186.96</v>
      </c>
      <c r="G176" s="559">
        <v>11.581500000000005</v>
      </c>
    </row>
    <row r="177" spans="1:7" x14ac:dyDescent="0.35">
      <c r="A177" s="433" t="s">
        <v>416</v>
      </c>
      <c r="B177" s="563">
        <v>216.68</v>
      </c>
      <c r="C177" s="567">
        <v>227.51100000000002</v>
      </c>
      <c r="D177" s="57">
        <v>4.9986154698172497E-2</v>
      </c>
      <c r="E177" s="100">
        <v>10.831000000000017</v>
      </c>
      <c r="F177" s="557">
        <v>186.96</v>
      </c>
      <c r="G177" s="559">
        <v>40.551000000000016</v>
      </c>
    </row>
    <row r="178" spans="1:7" x14ac:dyDescent="0.35">
      <c r="A178" s="433" t="s">
        <v>417</v>
      </c>
      <c r="B178" s="563">
        <v>216.68</v>
      </c>
      <c r="C178" s="567">
        <v>227.51100000000002</v>
      </c>
      <c r="D178" s="57">
        <v>4.9986154698172497E-2</v>
      </c>
      <c r="E178" s="100">
        <v>10.831000000000017</v>
      </c>
      <c r="F178" s="557">
        <v>186.96</v>
      </c>
      <c r="G178" s="559">
        <v>40.551000000000016</v>
      </c>
    </row>
    <row r="179" spans="1:7" x14ac:dyDescent="0.35">
      <c r="A179" s="433" t="s">
        <v>418</v>
      </c>
      <c r="B179" s="563">
        <v>216.68</v>
      </c>
      <c r="C179" s="567">
        <v>227.51100000000002</v>
      </c>
      <c r="D179" s="57">
        <v>4.9986154698172497E-2</v>
      </c>
      <c r="E179" s="100">
        <v>10.831000000000017</v>
      </c>
      <c r="F179" s="557">
        <v>186.96</v>
      </c>
      <c r="G179" s="559">
        <v>40.551000000000016</v>
      </c>
    </row>
    <row r="180" spans="1:7" x14ac:dyDescent="0.35">
      <c r="A180" s="433" t="s">
        <v>419</v>
      </c>
      <c r="B180" s="563">
        <v>216.68</v>
      </c>
      <c r="C180" s="567">
        <v>227.51100000000002</v>
      </c>
      <c r="D180" s="57">
        <v>4.9986154698172497E-2</v>
      </c>
      <c r="E180" s="100">
        <v>10.831000000000017</v>
      </c>
      <c r="F180" s="557">
        <v>186.96</v>
      </c>
      <c r="G180" s="559">
        <v>40.551000000000016</v>
      </c>
    </row>
    <row r="181" spans="1:7" x14ac:dyDescent="0.35">
      <c r="A181" s="433" t="s">
        <v>420</v>
      </c>
      <c r="B181" s="563">
        <v>233.23</v>
      </c>
      <c r="C181" s="567">
        <v>244.88849999999999</v>
      </c>
      <c r="D181" s="57">
        <v>4.9987137160742635E-2</v>
      </c>
      <c r="E181" s="100">
        <v>11.658500000000004</v>
      </c>
      <c r="F181" s="557">
        <v>186.96</v>
      </c>
      <c r="G181" s="558">
        <v>57.928499999999985</v>
      </c>
    </row>
    <row r="182" spans="1:7" ht="16" thickBot="1" x14ac:dyDescent="0.4">
      <c r="A182" s="433" t="s">
        <v>421</v>
      </c>
      <c r="B182" s="246">
        <v>260.8</v>
      </c>
      <c r="C182" s="567">
        <v>273.83699999999999</v>
      </c>
      <c r="D182" s="58">
        <v>4.9988496932515253E-2</v>
      </c>
      <c r="E182" s="100">
        <v>13.036999999999978</v>
      </c>
      <c r="F182" s="557">
        <v>186.96</v>
      </c>
      <c r="G182" s="558">
        <v>86.876999999999981</v>
      </c>
    </row>
    <row r="183" spans="1:7" ht="16" thickBot="1" x14ac:dyDescent="0.4">
      <c r="A183" s="104" t="s">
        <v>19</v>
      </c>
      <c r="B183" s="179"/>
      <c r="C183" s="106"/>
      <c r="D183" s="105"/>
      <c r="E183" s="104"/>
      <c r="F183" s="134"/>
      <c r="G183" s="133"/>
    </row>
    <row r="184" spans="1:7" x14ac:dyDescent="0.35">
      <c r="A184" s="358" t="s">
        <v>422</v>
      </c>
      <c r="B184" s="356">
        <v>188.47</v>
      </c>
      <c r="C184" s="169">
        <v>197.06089424999999</v>
      </c>
      <c r="D184" s="56">
        <v>4.5582290284925935E-2</v>
      </c>
      <c r="E184" s="101">
        <v>8.590894249999991</v>
      </c>
      <c r="F184" s="176">
        <v>174.01460174999997</v>
      </c>
      <c r="G184" s="357">
        <v>23.046292500000021</v>
      </c>
    </row>
    <row r="185" spans="1:7" x14ac:dyDescent="0.35">
      <c r="A185" s="572" t="s">
        <v>423</v>
      </c>
      <c r="B185" s="573">
        <v>188.47</v>
      </c>
      <c r="C185" s="567">
        <v>197.06089424999999</v>
      </c>
      <c r="D185" s="57">
        <v>4.5582290284925935E-2</v>
      </c>
      <c r="E185" s="100">
        <v>8.590894249999991</v>
      </c>
      <c r="F185" s="557">
        <v>174.01460174999997</v>
      </c>
      <c r="G185" s="558">
        <v>23.046292500000021</v>
      </c>
    </row>
    <row r="186" spans="1:7" x14ac:dyDescent="0.35">
      <c r="A186" s="572" t="s">
        <v>424</v>
      </c>
      <c r="B186" s="573">
        <v>188.47</v>
      </c>
      <c r="C186" s="567">
        <v>197.06089424999999</v>
      </c>
      <c r="D186" s="57">
        <v>4.5582290284925935E-2</v>
      </c>
      <c r="E186" s="100">
        <v>8.590894249999991</v>
      </c>
      <c r="F186" s="557">
        <v>174.01460174999997</v>
      </c>
      <c r="G186" s="558">
        <v>23.046292500000021</v>
      </c>
    </row>
    <row r="187" spans="1:7" x14ac:dyDescent="0.35">
      <c r="A187" s="572" t="s">
        <v>425</v>
      </c>
      <c r="B187" s="573">
        <v>188.47</v>
      </c>
      <c r="C187" s="567">
        <v>197.06089424999999</v>
      </c>
      <c r="D187" s="57">
        <v>4.5582290284925935E-2</v>
      </c>
      <c r="E187" s="100">
        <v>8.590894249999991</v>
      </c>
      <c r="F187" s="557">
        <v>174.01460174999997</v>
      </c>
      <c r="G187" s="558">
        <v>23.046292500000021</v>
      </c>
    </row>
    <row r="188" spans="1:7" x14ac:dyDescent="0.35">
      <c r="A188" s="572" t="s">
        <v>426</v>
      </c>
      <c r="B188" s="573">
        <v>188.47</v>
      </c>
      <c r="C188" s="567">
        <v>197.06089424999999</v>
      </c>
      <c r="D188" s="57">
        <v>4.5582290284925935E-2</v>
      </c>
      <c r="E188" s="100">
        <v>8.590894249999991</v>
      </c>
      <c r="F188" s="557">
        <v>174.01460174999997</v>
      </c>
      <c r="G188" s="559">
        <v>23.046292500000021</v>
      </c>
    </row>
    <row r="189" spans="1:7" x14ac:dyDescent="0.35">
      <c r="A189" s="572" t="s">
        <v>427</v>
      </c>
      <c r="B189" s="468"/>
      <c r="C189" s="726">
        <v>186.82460174999997</v>
      </c>
      <c r="D189" s="57" t="s">
        <v>922</v>
      </c>
      <c r="E189" s="100"/>
      <c r="F189" s="557">
        <v>174.01460174999997</v>
      </c>
      <c r="G189" s="559">
        <v>12.810000000000002</v>
      </c>
    </row>
    <row r="190" spans="1:7" x14ac:dyDescent="0.35">
      <c r="A190" s="473" t="s">
        <v>428</v>
      </c>
      <c r="B190" s="724">
        <v>196.71</v>
      </c>
      <c r="C190" s="726">
        <v>186.82460174999997</v>
      </c>
      <c r="D190" s="57">
        <v>-5.0253664023181516E-2</v>
      </c>
      <c r="E190" s="100">
        <v>-9.885398250000037</v>
      </c>
      <c r="F190" s="557">
        <v>174.01460174999997</v>
      </c>
      <c r="G190" s="559">
        <v>12.810000000000002</v>
      </c>
    </row>
    <row r="191" spans="1:7" x14ac:dyDescent="0.35">
      <c r="A191" s="473" t="s">
        <v>429</v>
      </c>
      <c r="B191" s="724">
        <v>196.71</v>
      </c>
      <c r="C191" s="726">
        <v>205.71289425000001</v>
      </c>
      <c r="D191" s="57">
        <v>4.5767344059783423E-2</v>
      </c>
      <c r="E191" s="100">
        <v>9.0028942499999971</v>
      </c>
      <c r="F191" s="557">
        <v>174.01460174999997</v>
      </c>
      <c r="G191" s="558">
        <v>31.698292500000036</v>
      </c>
    </row>
    <row r="192" spans="1:7" ht="16" thickBot="1" x14ac:dyDescent="0.4">
      <c r="A192" s="359" t="s">
        <v>430</v>
      </c>
      <c r="B192" s="725">
        <v>185.73</v>
      </c>
      <c r="C192" s="574">
        <v>205.71289425000001</v>
      </c>
      <c r="D192" s="575">
        <v>0.10759109594572776</v>
      </c>
      <c r="E192" s="576">
        <v>19.982894250000015</v>
      </c>
      <c r="F192" s="577">
        <v>174.01460174999997</v>
      </c>
      <c r="G192" s="578">
        <v>31.698292500000036</v>
      </c>
    </row>
    <row r="193" spans="1:7" ht="16" thickBot="1" x14ac:dyDescent="0.4">
      <c r="A193" s="104" t="s">
        <v>20</v>
      </c>
      <c r="B193" s="202"/>
      <c r="C193" s="109"/>
      <c r="D193" s="108"/>
      <c r="E193" s="104"/>
      <c r="F193" s="134"/>
      <c r="G193" s="133"/>
    </row>
    <row r="194" spans="1:7" x14ac:dyDescent="0.35">
      <c r="A194" s="227" t="s">
        <v>431</v>
      </c>
      <c r="B194" s="182">
        <v>205.45</v>
      </c>
      <c r="C194" s="241">
        <v>213.65</v>
      </c>
      <c r="D194" s="57">
        <v>3.9912387442200131E-2</v>
      </c>
      <c r="E194" s="100">
        <v>8.2000000000000171</v>
      </c>
      <c r="F194" s="148">
        <v>182.45</v>
      </c>
      <c r="G194" s="149">
        <v>31.200000000000017</v>
      </c>
    </row>
    <row r="195" spans="1:7" x14ac:dyDescent="0.35">
      <c r="A195" s="579" t="s">
        <v>432</v>
      </c>
      <c r="B195" s="563">
        <v>187.15</v>
      </c>
      <c r="C195" s="567">
        <v>194.6</v>
      </c>
      <c r="D195" s="57">
        <v>3.9807640929735447E-2</v>
      </c>
      <c r="E195" s="100">
        <v>7.4499999999999886</v>
      </c>
      <c r="F195" s="557">
        <v>182.45</v>
      </c>
      <c r="G195" s="558">
        <v>12.150000000000006</v>
      </c>
    </row>
    <row r="196" spans="1:7" x14ac:dyDescent="0.35">
      <c r="A196" s="579" t="s">
        <v>433</v>
      </c>
      <c r="B196" s="563">
        <v>260.45</v>
      </c>
      <c r="C196" s="567">
        <v>270.85000000000002</v>
      </c>
      <c r="D196" s="57">
        <v>3.9930888846227815E-2</v>
      </c>
      <c r="E196" s="100">
        <v>10.400000000000034</v>
      </c>
      <c r="F196" s="557">
        <v>182.45</v>
      </c>
      <c r="G196" s="558">
        <v>88.400000000000034</v>
      </c>
    </row>
    <row r="197" spans="1:7" x14ac:dyDescent="0.35">
      <c r="A197" s="579" t="s">
        <v>434</v>
      </c>
      <c r="B197" s="563">
        <v>181.2</v>
      </c>
      <c r="C197" s="567">
        <v>188.45</v>
      </c>
      <c r="D197" s="57">
        <v>4.0011037527593822E-2</v>
      </c>
      <c r="E197" s="100">
        <v>7.25</v>
      </c>
      <c r="F197" s="557">
        <v>182.45</v>
      </c>
      <c r="G197" s="558">
        <v>6</v>
      </c>
    </row>
    <row r="198" spans="1:7" ht="16" thickBot="1" x14ac:dyDescent="0.4">
      <c r="A198" s="580" t="s">
        <v>435</v>
      </c>
      <c r="B198" s="338">
        <v>181.2</v>
      </c>
      <c r="C198" s="581">
        <v>188.45</v>
      </c>
      <c r="D198" s="58">
        <v>4.0011037527593822E-2</v>
      </c>
      <c r="E198" s="99">
        <v>7.25</v>
      </c>
      <c r="F198" s="577">
        <v>182.45</v>
      </c>
      <c r="G198" s="578">
        <v>6</v>
      </c>
    </row>
    <row r="199" spans="1:7" x14ac:dyDescent="0.35">
      <c r="A199" s="210" t="s">
        <v>191</v>
      </c>
      <c r="B199" s="179"/>
      <c r="C199" s="120"/>
      <c r="D199" s="119"/>
      <c r="E199" s="210"/>
      <c r="F199" s="211"/>
      <c r="G199" s="212"/>
    </row>
    <row r="200" spans="1:7" x14ac:dyDescent="0.35">
      <c r="A200" s="433" t="s">
        <v>436</v>
      </c>
      <c r="B200" s="582">
        <v>306</v>
      </c>
      <c r="C200" s="194">
        <v>321.3</v>
      </c>
      <c r="D200" s="583">
        <v>5.0000000000000037E-2</v>
      </c>
      <c r="E200" s="584">
        <v>15.300000000000011</v>
      </c>
      <c r="F200" s="557">
        <v>188.0865</v>
      </c>
      <c r="G200" s="558">
        <v>133.21350000000001</v>
      </c>
    </row>
    <row r="201" spans="1:7" x14ac:dyDescent="0.35">
      <c r="A201" s="433" t="s">
        <v>437</v>
      </c>
      <c r="B201" s="582">
        <v>390</v>
      </c>
      <c r="C201" s="194">
        <v>409.5</v>
      </c>
      <c r="D201" s="583">
        <v>0.05</v>
      </c>
      <c r="E201" s="584">
        <v>19.5</v>
      </c>
      <c r="F201" s="557">
        <v>188.0865</v>
      </c>
      <c r="G201" s="558">
        <v>221.4135</v>
      </c>
    </row>
    <row r="202" spans="1:7" x14ac:dyDescent="0.35">
      <c r="A202" s="433" t="s">
        <v>438</v>
      </c>
      <c r="B202" s="582">
        <v>390</v>
      </c>
      <c r="C202" s="194">
        <v>409.5</v>
      </c>
      <c r="D202" s="583">
        <v>0.05</v>
      </c>
      <c r="E202" s="584">
        <v>19.5</v>
      </c>
      <c r="F202" s="557">
        <v>188.0865</v>
      </c>
      <c r="G202" s="558">
        <v>221.4135</v>
      </c>
    </row>
    <row r="203" spans="1:7" x14ac:dyDescent="0.35">
      <c r="A203" s="433" t="s">
        <v>439</v>
      </c>
      <c r="B203" s="582">
        <v>306</v>
      </c>
      <c r="C203" s="194">
        <v>321.3</v>
      </c>
      <c r="D203" s="583">
        <v>5.0000000000000037E-2</v>
      </c>
      <c r="E203" s="584">
        <v>15.300000000000011</v>
      </c>
      <c r="F203" s="557">
        <v>188.0865</v>
      </c>
      <c r="G203" s="558">
        <v>133.21350000000001</v>
      </c>
    </row>
    <row r="204" spans="1:7" x14ac:dyDescent="0.35">
      <c r="A204" s="433" t="s">
        <v>440</v>
      </c>
      <c r="B204" s="582">
        <v>239</v>
      </c>
      <c r="C204" s="194">
        <v>250.95000000000002</v>
      </c>
      <c r="D204" s="583">
        <v>5.0000000000000072E-2</v>
      </c>
      <c r="E204" s="584">
        <v>11.950000000000017</v>
      </c>
      <c r="F204" s="557">
        <v>188.0865</v>
      </c>
      <c r="G204" s="558">
        <v>62.863500000000016</v>
      </c>
    </row>
    <row r="205" spans="1:7" ht="16" thickBot="1" x14ac:dyDescent="0.4">
      <c r="A205" s="173" t="s">
        <v>22</v>
      </c>
      <c r="B205" s="179"/>
      <c r="C205" s="112"/>
      <c r="D205" s="118"/>
      <c r="E205" s="173"/>
      <c r="F205" s="174"/>
      <c r="G205" s="175"/>
    </row>
    <row r="206" spans="1:7" x14ac:dyDescent="0.35">
      <c r="A206" s="728" t="s">
        <v>444</v>
      </c>
      <c r="B206" s="780"/>
      <c r="C206" s="781">
        <v>204.69</v>
      </c>
      <c r="D206" s="56" t="s">
        <v>922</v>
      </c>
      <c r="E206" s="100"/>
      <c r="F206" s="557">
        <v>197.69</v>
      </c>
      <c r="G206" s="559">
        <v>7</v>
      </c>
    </row>
    <row r="207" spans="1:7" x14ac:dyDescent="0.35">
      <c r="A207" s="728" t="s">
        <v>441</v>
      </c>
      <c r="B207" s="726">
        <v>199.18</v>
      </c>
      <c r="C207" s="727">
        <v>208.19</v>
      </c>
      <c r="D207" s="57">
        <v>4.5235465408173463E-2</v>
      </c>
      <c r="E207" s="100">
        <v>9.0099999999999909</v>
      </c>
      <c r="F207" s="557">
        <v>197.69</v>
      </c>
      <c r="G207" s="558">
        <v>10.5</v>
      </c>
    </row>
    <row r="208" spans="1:7" x14ac:dyDescent="0.35">
      <c r="A208" s="728" t="s">
        <v>442</v>
      </c>
      <c r="B208" s="726">
        <v>199.18</v>
      </c>
      <c r="C208" s="727">
        <v>208.19</v>
      </c>
      <c r="D208" s="57">
        <v>4.5235465408173463E-2</v>
      </c>
      <c r="E208" s="100">
        <v>9.0099999999999909</v>
      </c>
      <c r="F208" s="557">
        <v>197.69</v>
      </c>
      <c r="G208" s="558">
        <v>10.5</v>
      </c>
    </row>
    <row r="209" spans="1:7" ht="16" thickBot="1" x14ac:dyDescent="0.4">
      <c r="A209" s="34" t="s">
        <v>443</v>
      </c>
      <c r="B209" s="256">
        <v>199.18</v>
      </c>
      <c r="C209" s="771">
        <v>208.19</v>
      </c>
      <c r="D209" s="772">
        <v>4.5235465408173463E-2</v>
      </c>
      <c r="E209" s="100">
        <v>9.0099999999999909</v>
      </c>
      <c r="F209" s="782">
        <v>197.69</v>
      </c>
      <c r="G209" s="773">
        <v>10.5</v>
      </c>
    </row>
    <row r="210" spans="1:7" ht="16" thickBot="1" x14ac:dyDescent="0.4">
      <c r="A210" s="104" t="s">
        <v>211</v>
      </c>
      <c r="B210" s="122"/>
      <c r="C210" s="109"/>
      <c r="D210" s="108"/>
      <c r="E210" s="104"/>
      <c r="F210" s="103"/>
      <c r="G210" s="102"/>
    </row>
    <row r="211" spans="1:7" x14ac:dyDescent="0.35">
      <c r="A211" s="586" t="s">
        <v>445</v>
      </c>
      <c r="B211" s="185">
        <v>337</v>
      </c>
      <c r="C211" s="243">
        <v>363.90340000000003</v>
      </c>
      <c r="D211" s="178">
        <v>7.9832047477744902E-2</v>
      </c>
      <c r="E211" s="242">
        <v>26.903400000000033</v>
      </c>
      <c r="F211" s="148">
        <v>352.8</v>
      </c>
      <c r="G211" s="149">
        <v>11.103400000000022</v>
      </c>
    </row>
    <row r="212" spans="1:7" ht="16" thickBot="1" x14ac:dyDescent="0.4">
      <c r="A212" s="395" t="s">
        <v>446</v>
      </c>
      <c r="B212" s="201">
        <v>649.4</v>
      </c>
      <c r="C212" s="195">
        <v>654.1</v>
      </c>
      <c r="D212" s="196">
        <v>7.2374499538035812E-3</v>
      </c>
      <c r="E212" s="197">
        <v>4.7000000000000455</v>
      </c>
      <c r="F212" s="198">
        <v>352.8</v>
      </c>
      <c r="G212" s="199">
        <v>301.3</v>
      </c>
    </row>
    <row r="213" spans="1:7" ht="16" thickBot="1" x14ac:dyDescent="0.4">
      <c r="A213" s="144" t="s">
        <v>227</v>
      </c>
      <c r="B213" s="184"/>
      <c r="C213" s="145"/>
      <c r="D213" s="146"/>
      <c r="E213" s="147"/>
      <c r="F213" s="159"/>
      <c r="G213" s="160"/>
    </row>
    <row r="214" spans="1:7" x14ac:dyDescent="0.35">
      <c r="A214" s="121" t="s">
        <v>447</v>
      </c>
      <c r="B214" s="200">
        <v>300.58999999999997</v>
      </c>
      <c r="C214" s="243">
        <v>318.86540000000002</v>
      </c>
      <c r="D214" s="178">
        <v>6.079842975481569E-2</v>
      </c>
      <c r="E214" s="242">
        <v>18.275400000000047</v>
      </c>
      <c r="F214" s="148">
        <v>312.2654</v>
      </c>
      <c r="G214" s="149">
        <v>6.6000000000000227</v>
      </c>
    </row>
    <row r="215" spans="1:7" x14ac:dyDescent="0.35">
      <c r="A215" s="587" t="s">
        <v>448</v>
      </c>
      <c r="B215" s="588">
        <v>304.58999999999997</v>
      </c>
      <c r="C215" s="589">
        <v>322.2654</v>
      </c>
      <c r="D215" s="590">
        <v>5.8030138875209386E-2</v>
      </c>
      <c r="E215" s="584">
        <v>17.675400000000025</v>
      </c>
      <c r="F215" s="557">
        <v>312.2654</v>
      </c>
      <c r="G215" s="558">
        <v>10</v>
      </c>
    </row>
    <row r="216" spans="1:7" x14ac:dyDescent="0.35">
      <c r="A216" s="587" t="s">
        <v>449</v>
      </c>
      <c r="B216" s="588">
        <v>329.59</v>
      </c>
      <c r="C216" s="589">
        <v>352.2654</v>
      </c>
      <c r="D216" s="590">
        <v>6.8798810643526886E-2</v>
      </c>
      <c r="E216" s="584">
        <v>22.675400000000025</v>
      </c>
      <c r="F216" s="557">
        <v>312.2654</v>
      </c>
      <c r="G216" s="558">
        <v>40</v>
      </c>
    </row>
    <row r="217" spans="1:7" x14ac:dyDescent="0.35">
      <c r="A217" s="587" t="s">
        <v>450</v>
      </c>
      <c r="B217" s="588">
        <v>314.58999999999997</v>
      </c>
      <c r="C217" s="589">
        <v>332.2654</v>
      </c>
      <c r="D217" s="590">
        <v>5.6185511300422854E-2</v>
      </c>
      <c r="E217" s="584">
        <v>17.675400000000025</v>
      </c>
      <c r="F217" s="557">
        <v>312.2654</v>
      </c>
      <c r="G217" s="558">
        <v>20</v>
      </c>
    </row>
    <row r="218" spans="1:7" ht="31" x14ac:dyDescent="0.35">
      <c r="A218" s="591" t="s">
        <v>451</v>
      </c>
      <c r="B218" s="563">
        <v>324.58999999999997</v>
      </c>
      <c r="C218" s="592">
        <v>342.2654</v>
      </c>
      <c r="D218" s="593">
        <v>5.4454542653809501E-2</v>
      </c>
      <c r="E218" s="584">
        <v>17.675400000000025</v>
      </c>
      <c r="F218" s="557">
        <v>312.2654</v>
      </c>
      <c r="G218" s="558">
        <v>30</v>
      </c>
    </row>
    <row r="219" spans="1:7" x14ac:dyDescent="0.35">
      <c r="A219" s="587" t="s">
        <v>452</v>
      </c>
      <c r="B219" s="588">
        <v>304.58999999999997</v>
      </c>
      <c r="C219" s="589">
        <v>322.2654</v>
      </c>
      <c r="D219" s="590">
        <v>5.8030138875209386E-2</v>
      </c>
      <c r="E219" s="584">
        <v>17.675400000000025</v>
      </c>
      <c r="F219" s="557">
        <v>312.2654</v>
      </c>
      <c r="G219" s="558">
        <v>10</v>
      </c>
    </row>
    <row r="220" spans="1:7" hidden="1" x14ac:dyDescent="0.35">
      <c r="A220" s="594" t="s">
        <v>453</v>
      </c>
      <c r="B220" s="595">
        <v>310.12</v>
      </c>
      <c r="C220" s="596"/>
      <c r="D220" s="597"/>
      <c r="E220" s="598"/>
      <c r="F220" s="565"/>
      <c r="G220" s="566"/>
    </row>
    <row r="221" spans="1:7" x14ac:dyDescent="0.35">
      <c r="A221" s="433" t="s">
        <v>454</v>
      </c>
      <c r="B221" s="588">
        <v>314.58999999999997</v>
      </c>
      <c r="C221" s="589">
        <v>333.2654</v>
      </c>
      <c r="D221" s="590">
        <v>5.9364251883403878E-2</v>
      </c>
      <c r="E221" s="584">
        <v>18.675400000000025</v>
      </c>
      <c r="F221" s="557">
        <v>312.2654</v>
      </c>
      <c r="G221" s="558">
        <v>21</v>
      </c>
    </row>
    <row r="222" spans="1:7" x14ac:dyDescent="0.35">
      <c r="A222" s="433" t="s">
        <v>455</v>
      </c>
      <c r="B222" s="588">
        <v>324.58999999999997</v>
      </c>
      <c r="C222" s="589">
        <v>342.2654</v>
      </c>
      <c r="D222" s="590">
        <v>5.4454542653809501E-2</v>
      </c>
      <c r="E222" s="584">
        <v>17.675400000000025</v>
      </c>
      <c r="F222" s="557">
        <v>312.2654</v>
      </c>
      <c r="G222" s="558">
        <v>30</v>
      </c>
    </row>
    <row r="223" spans="1:7" x14ac:dyDescent="0.35">
      <c r="A223" s="433" t="s">
        <v>456</v>
      </c>
      <c r="B223" s="588">
        <v>394.59</v>
      </c>
      <c r="C223" s="589">
        <v>412.2654</v>
      </c>
      <c r="D223" s="590">
        <v>4.4794343495780493E-2</v>
      </c>
      <c r="E223" s="584">
        <v>17.675400000000025</v>
      </c>
      <c r="F223" s="557">
        <v>312.2654</v>
      </c>
      <c r="G223" s="558">
        <v>100</v>
      </c>
    </row>
    <row r="224" spans="1:7" x14ac:dyDescent="0.35">
      <c r="A224" s="433" t="s">
        <v>457</v>
      </c>
      <c r="B224" s="588">
        <v>394.59</v>
      </c>
      <c r="C224" s="589">
        <v>412.2654</v>
      </c>
      <c r="D224" s="590">
        <v>4.4794343495780493E-2</v>
      </c>
      <c r="E224" s="584">
        <v>17.675400000000025</v>
      </c>
      <c r="F224" s="557">
        <v>312.2654</v>
      </c>
      <c r="G224" s="558">
        <v>100</v>
      </c>
    </row>
    <row r="225" spans="1:7" x14ac:dyDescent="0.35">
      <c r="A225" s="433" t="s">
        <v>1064</v>
      </c>
      <c r="B225" s="588"/>
      <c r="C225" s="723">
        <v>320.27</v>
      </c>
      <c r="D225" s="590" t="s">
        <v>922</v>
      </c>
      <c r="E225" s="774"/>
      <c r="F225" s="721">
        <v>312.27</v>
      </c>
      <c r="G225" s="559">
        <v>8</v>
      </c>
    </row>
    <row r="226" spans="1:7" x14ac:dyDescent="0.35">
      <c r="A226" s="27" t="s">
        <v>458</v>
      </c>
      <c r="B226" s="729">
        <v>299.58999999999997</v>
      </c>
      <c r="C226" s="723">
        <v>317.2654</v>
      </c>
      <c r="D226" s="471">
        <v>5.8998631462999516E-2</v>
      </c>
      <c r="E226" s="731">
        <v>17.675400000000025</v>
      </c>
      <c r="F226" s="721">
        <v>312.2654</v>
      </c>
      <c r="G226" s="730">
        <v>5</v>
      </c>
    </row>
    <row r="227" spans="1:7" s="138" customFormat="1" x14ac:dyDescent="0.35">
      <c r="A227" s="433" t="s">
        <v>459</v>
      </c>
      <c r="B227" s="588">
        <v>319.58999999999997</v>
      </c>
      <c r="C227" s="589">
        <v>337.2654</v>
      </c>
      <c r="D227" s="590">
        <v>5.5306486435745879E-2</v>
      </c>
      <c r="E227" s="584">
        <v>17.675400000000025</v>
      </c>
      <c r="F227" s="557">
        <v>312.2654</v>
      </c>
      <c r="G227" s="558">
        <v>25</v>
      </c>
    </row>
    <row r="228" spans="1:7" x14ac:dyDescent="0.35">
      <c r="A228" s="433" t="s">
        <v>460</v>
      </c>
      <c r="B228" s="588">
        <v>299.58999999999997</v>
      </c>
      <c r="C228" s="589">
        <v>317.2654</v>
      </c>
      <c r="D228" s="590">
        <v>5.8998631462999516E-2</v>
      </c>
      <c r="E228" s="584">
        <v>17.675400000000025</v>
      </c>
      <c r="F228" s="557">
        <v>312.2654</v>
      </c>
      <c r="G228" s="558">
        <v>5</v>
      </c>
    </row>
    <row r="229" spans="1:7" ht="15.75" customHeight="1" x14ac:dyDescent="0.35">
      <c r="A229" s="433" t="s">
        <v>461</v>
      </c>
      <c r="B229" s="588">
        <v>300.58999999999997</v>
      </c>
      <c r="C229" s="589">
        <v>318.2654</v>
      </c>
      <c r="D229" s="590">
        <v>5.8802355367776796E-2</v>
      </c>
      <c r="E229" s="584">
        <v>17.675400000000025</v>
      </c>
      <c r="F229" s="557">
        <v>312.2654</v>
      </c>
      <c r="G229" s="558">
        <v>6</v>
      </c>
    </row>
    <row r="230" spans="1:7" ht="15.75" customHeight="1" x14ac:dyDescent="0.35">
      <c r="A230" s="433" t="s">
        <v>462</v>
      </c>
      <c r="B230" s="588">
        <v>300.58999999999997</v>
      </c>
      <c r="C230" s="589">
        <v>318.2654</v>
      </c>
      <c r="D230" s="590">
        <v>5.8802355367776796E-2</v>
      </c>
      <c r="E230" s="584">
        <v>17.675400000000025</v>
      </c>
      <c r="F230" s="557">
        <v>312.2654</v>
      </c>
      <c r="G230" s="558">
        <v>6</v>
      </c>
    </row>
    <row r="231" spans="1:7" hidden="1" x14ac:dyDescent="0.35">
      <c r="A231" s="476" t="s">
        <v>463</v>
      </c>
      <c r="B231" s="595">
        <v>304.58999999999997</v>
      </c>
      <c r="C231" s="596"/>
      <c r="D231" s="597"/>
      <c r="E231" s="598"/>
      <c r="F231" s="565"/>
      <c r="G231" s="566"/>
    </row>
    <row r="232" spans="1:7" x14ac:dyDescent="0.35">
      <c r="A232" s="433" t="s">
        <v>464</v>
      </c>
      <c r="B232" s="588">
        <v>304.58999999999997</v>
      </c>
      <c r="C232" s="589">
        <v>322.2654</v>
      </c>
      <c r="D232" s="590">
        <v>5.8030138875209386E-2</v>
      </c>
      <c r="E232" s="584">
        <v>17.675400000000025</v>
      </c>
      <c r="F232" s="557">
        <v>312.2654</v>
      </c>
      <c r="G232" s="558">
        <v>10</v>
      </c>
    </row>
    <row r="233" spans="1:7" hidden="1" x14ac:dyDescent="0.35">
      <c r="A233" s="476" t="s">
        <v>465</v>
      </c>
      <c r="B233" s="595">
        <v>301.58999999999997</v>
      </c>
      <c r="C233" s="596"/>
      <c r="D233" s="597"/>
      <c r="E233" s="598"/>
      <c r="F233" s="565"/>
      <c r="G233" s="566"/>
    </row>
    <row r="234" spans="1:7" ht="31" x14ac:dyDescent="0.35">
      <c r="A234" s="433" t="s">
        <v>466</v>
      </c>
      <c r="B234" s="563">
        <v>300.58999999999997</v>
      </c>
      <c r="C234" s="592">
        <v>318.86540000000002</v>
      </c>
      <c r="D234" s="593">
        <v>6.079842975481569E-2</v>
      </c>
      <c r="E234" s="584">
        <v>18.275400000000047</v>
      </c>
      <c r="F234" s="557">
        <v>312.2654</v>
      </c>
      <c r="G234" s="558">
        <v>6.6000000000000227</v>
      </c>
    </row>
    <row r="235" spans="1:7" ht="31" x14ac:dyDescent="0.35">
      <c r="A235" s="433" t="s">
        <v>467</v>
      </c>
      <c r="B235" s="563">
        <v>302.58999999999997</v>
      </c>
      <c r="C235" s="592">
        <v>321.06540000000001</v>
      </c>
      <c r="D235" s="593">
        <v>6.105753660068091E-2</v>
      </c>
      <c r="E235" s="584">
        <v>18.475400000000036</v>
      </c>
      <c r="F235" s="557">
        <v>312.2654</v>
      </c>
      <c r="G235" s="558">
        <v>8.8000000000000114</v>
      </c>
    </row>
    <row r="236" spans="1:7" x14ac:dyDescent="0.35">
      <c r="A236" s="433" t="s">
        <v>468</v>
      </c>
      <c r="B236" s="563">
        <v>304.58999999999997</v>
      </c>
      <c r="C236" s="592">
        <v>322.2654</v>
      </c>
      <c r="D236" s="593">
        <v>5.8030138875209386E-2</v>
      </c>
      <c r="E236" s="584">
        <v>17.675400000000025</v>
      </c>
      <c r="F236" s="557">
        <v>312.2654</v>
      </c>
      <c r="G236" s="558">
        <v>10</v>
      </c>
    </row>
    <row r="237" spans="1:7" x14ac:dyDescent="0.35">
      <c r="A237" s="433" t="s">
        <v>1105</v>
      </c>
      <c r="B237" s="563"/>
      <c r="C237" s="775">
        <v>317.27</v>
      </c>
      <c r="D237" s="593" t="s">
        <v>922</v>
      </c>
      <c r="E237" s="774"/>
      <c r="F237" s="721">
        <v>312.27</v>
      </c>
      <c r="G237" s="559">
        <v>5</v>
      </c>
    </row>
    <row r="238" spans="1:7" x14ac:dyDescent="0.35">
      <c r="A238" s="433" t="s">
        <v>469</v>
      </c>
      <c r="B238" s="588">
        <v>304.58999999999997</v>
      </c>
      <c r="C238" s="589">
        <v>322.2654</v>
      </c>
      <c r="D238" s="590">
        <v>5.8030138875209386E-2</v>
      </c>
      <c r="E238" s="584">
        <v>17.675400000000025</v>
      </c>
      <c r="F238" s="557">
        <v>312.2654</v>
      </c>
      <c r="G238" s="558">
        <v>10</v>
      </c>
    </row>
    <row r="239" spans="1:7" hidden="1" x14ac:dyDescent="0.35">
      <c r="A239" s="476" t="s">
        <v>470</v>
      </c>
      <c r="B239" s="595">
        <v>309.58999999999997</v>
      </c>
      <c r="C239" s="596"/>
      <c r="D239" s="597"/>
      <c r="E239" s="598"/>
      <c r="F239" s="565"/>
      <c r="G239" s="566"/>
    </row>
    <row r="240" spans="1:7" x14ac:dyDescent="0.35">
      <c r="A240" s="433" t="s">
        <v>471</v>
      </c>
      <c r="B240" s="588">
        <v>309.58999999999997</v>
      </c>
      <c r="C240" s="589">
        <v>327.2654</v>
      </c>
      <c r="D240" s="590">
        <v>5.709292935818349E-2</v>
      </c>
      <c r="E240" s="584">
        <v>17.675400000000025</v>
      </c>
      <c r="F240" s="557">
        <v>312.2654</v>
      </c>
      <c r="G240" s="558">
        <v>15</v>
      </c>
    </row>
    <row r="241" spans="1:7" x14ac:dyDescent="0.35">
      <c r="A241" s="433" t="s">
        <v>472</v>
      </c>
      <c r="B241" s="588">
        <v>299.58999999999997</v>
      </c>
      <c r="C241" s="589">
        <v>317.2654</v>
      </c>
      <c r="D241" s="590">
        <v>5.8998631462999516E-2</v>
      </c>
      <c r="E241" s="584">
        <v>17.675400000000025</v>
      </c>
      <c r="F241" s="557">
        <v>312.2654</v>
      </c>
      <c r="G241" s="558">
        <v>5</v>
      </c>
    </row>
    <row r="242" spans="1:7" x14ac:dyDescent="0.35">
      <c r="A242" s="433" t="s">
        <v>473</v>
      </c>
      <c r="B242" s="588">
        <v>324.58999999999997</v>
      </c>
      <c r="C242" s="589">
        <v>342.2654</v>
      </c>
      <c r="D242" s="590">
        <v>5.4454542653809501E-2</v>
      </c>
      <c r="E242" s="584">
        <v>17.675400000000025</v>
      </c>
      <c r="F242" s="557">
        <v>312.2654</v>
      </c>
      <c r="G242" s="558">
        <v>30</v>
      </c>
    </row>
    <row r="243" spans="1:7" x14ac:dyDescent="0.35">
      <c r="A243" s="433" t="s">
        <v>474</v>
      </c>
      <c r="B243" s="588">
        <v>297.58999999999997</v>
      </c>
      <c r="C243" s="589">
        <v>315.2654</v>
      </c>
      <c r="D243" s="590">
        <v>5.9395140965758347E-2</v>
      </c>
      <c r="E243" s="584">
        <v>17.675400000000025</v>
      </c>
      <c r="F243" s="557">
        <v>312.2654</v>
      </c>
      <c r="G243" s="558">
        <v>3</v>
      </c>
    </row>
    <row r="244" spans="1:7" x14ac:dyDescent="0.35">
      <c r="A244" s="433" t="s">
        <v>475</v>
      </c>
      <c r="B244" s="588">
        <v>304.58999999999997</v>
      </c>
      <c r="C244" s="589">
        <v>322.2654</v>
      </c>
      <c r="D244" s="590">
        <v>5.8030138875209386E-2</v>
      </c>
      <c r="E244" s="584">
        <v>17.675400000000025</v>
      </c>
      <c r="F244" s="557">
        <v>312.2654</v>
      </c>
      <c r="G244" s="558">
        <v>10</v>
      </c>
    </row>
    <row r="245" spans="1:7" ht="16" thickBot="1" x14ac:dyDescent="0.4">
      <c r="A245" s="507" t="s">
        <v>476</v>
      </c>
      <c r="B245" s="247">
        <v>308.58999999999997</v>
      </c>
      <c r="C245" s="396">
        <v>326.2654</v>
      </c>
      <c r="D245" s="599">
        <v>5.7277941605366429E-2</v>
      </c>
      <c r="E245" s="397">
        <v>17.675400000000025</v>
      </c>
      <c r="F245" s="557">
        <v>312.2654</v>
      </c>
      <c r="G245" s="558">
        <v>14</v>
      </c>
    </row>
    <row r="246" spans="1:7" ht="16" thickBot="1" x14ac:dyDescent="0.4">
      <c r="A246" s="104" t="s">
        <v>24</v>
      </c>
      <c r="B246" s="179"/>
      <c r="C246" s="109"/>
      <c r="D246" s="108"/>
      <c r="E246" s="104"/>
      <c r="F246" s="134"/>
      <c r="G246" s="133"/>
    </row>
    <row r="247" spans="1:7" x14ac:dyDescent="0.35">
      <c r="A247" s="433" t="s">
        <v>477</v>
      </c>
      <c r="B247" s="181">
        <v>221.35</v>
      </c>
      <c r="C247" s="567">
        <v>229.15</v>
      </c>
      <c r="D247" s="56">
        <v>3.5238310368195219E-2</v>
      </c>
      <c r="E247" s="100">
        <v>7.8000000000000114</v>
      </c>
      <c r="F247" s="557">
        <v>202.74</v>
      </c>
      <c r="G247" s="558">
        <v>26.409999999999997</v>
      </c>
    </row>
    <row r="248" spans="1:7" x14ac:dyDescent="0.35">
      <c r="A248" s="433" t="s">
        <v>478</v>
      </c>
      <c r="B248" s="563">
        <v>204.84</v>
      </c>
      <c r="C248" s="567">
        <v>212.64000000000001</v>
      </c>
      <c r="D248" s="57">
        <v>3.8078500292911599E-2</v>
      </c>
      <c r="E248" s="100">
        <v>7.8000000000000114</v>
      </c>
      <c r="F248" s="557">
        <v>202.74</v>
      </c>
      <c r="G248" s="558">
        <v>9.9000000000000057</v>
      </c>
    </row>
    <row r="249" spans="1:7" x14ac:dyDescent="0.35">
      <c r="A249" s="433" t="s">
        <v>479</v>
      </c>
      <c r="B249" s="563">
        <v>204.84</v>
      </c>
      <c r="C249" s="567">
        <v>212.64000000000001</v>
      </c>
      <c r="D249" s="57">
        <v>3.8078500292911599E-2</v>
      </c>
      <c r="E249" s="100">
        <v>7.8000000000000114</v>
      </c>
      <c r="F249" s="557">
        <v>202.74</v>
      </c>
      <c r="G249" s="558">
        <v>9.9000000000000057</v>
      </c>
    </row>
    <row r="250" spans="1:7" x14ac:dyDescent="0.35">
      <c r="A250" s="433" t="s">
        <v>480</v>
      </c>
      <c r="B250" s="563">
        <v>208.14</v>
      </c>
      <c r="C250" s="567">
        <v>215.94</v>
      </c>
      <c r="D250" s="57">
        <v>3.7474776592678061E-2</v>
      </c>
      <c r="E250" s="100">
        <v>7.8000000000000114</v>
      </c>
      <c r="F250" s="557">
        <v>202.74</v>
      </c>
      <c r="G250" s="558">
        <v>13.199999999999989</v>
      </c>
    </row>
    <row r="251" spans="1:7" x14ac:dyDescent="0.35">
      <c r="A251" s="433" t="s">
        <v>481</v>
      </c>
      <c r="B251" s="563">
        <v>221.35</v>
      </c>
      <c r="C251" s="567">
        <v>229.15</v>
      </c>
      <c r="D251" s="57">
        <v>3.5238310368195219E-2</v>
      </c>
      <c r="E251" s="100">
        <v>7.8000000000000114</v>
      </c>
      <c r="F251" s="557">
        <v>202.74</v>
      </c>
      <c r="G251" s="558">
        <v>26.409999999999997</v>
      </c>
    </row>
    <row r="252" spans="1:7" x14ac:dyDescent="0.35">
      <c r="A252" s="433" t="s">
        <v>482</v>
      </c>
      <c r="B252" s="563">
        <v>221.35</v>
      </c>
      <c r="C252" s="567">
        <v>229.15</v>
      </c>
      <c r="D252" s="57">
        <v>3.5238310368195219E-2</v>
      </c>
      <c r="E252" s="100">
        <v>7.8000000000000114</v>
      </c>
      <c r="F252" s="557">
        <v>202.74</v>
      </c>
      <c r="G252" s="558">
        <v>26.409999999999997</v>
      </c>
    </row>
    <row r="253" spans="1:7" x14ac:dyDescent="0.35">
      <c r="A253" s="433" t="s">
        <v>483</v>
      </c>
      <c r="B253" s="563">
        <v>208.94</v>
      </c>
      <c r="C253" s="567">
        <v>216.74</v>
      </c>
      <c r="D253" s="57">
        <v>3.7331291279793295E-2</v>
      </c>
      <c r="E253" s="100">
        <v>7.8000000000000114</v>
      </c>
      <c r="F253" s="557">
        <v>202.74</v>
      </c>
      <c r="G253" s="558">
        <v>14</v>
      </c>
    </row>
    <row r="254" spans="1:7" x14ac:dyDescent="0.35">
      <c r="A254" s="433" t="s">
        <v>484</v>
      </c>
      <c r="B254" s="563">
        <v>219.38</v>
      </c>
      <c r="C254" s="567">
        <v>227.18</v>
      </c>
      <c r="D254" s="57">
        <v>3.5554745190992852E-2</v>
      </c>
      <c r="E254" s="100">
        <v>7.8000000000000114</v>
      </c>
      <c r="F254" s="557">
        <v>202.74</v>
      </c>
      <c r="G254" s="558">
        <v>24.439999999999998</v>
      </c>
    </row>
    <row r="255" spans="1:7" x14ac:dyDescent="0.35">
      <c r="A255" s="433" t="s">
        <v>485</v>
      </c>
      <c r="B255" s="563">
        <v>343.44</v>
      </c>
      <c r="C255" s="567">
        <v>351.24</v>
      </c>
      <c r="D255" s="57">
        <v>2.2711390635918972E-2</v>
      </c>
      <c r="E255" s="100">
        <v>7.8000000000000114</v>
      </c>
      <c r="F255" s="557">
        <v>202.74</v>
      </c>
      <c r="G255" s="558">
        <v>148.5</v>
      </c>
    </row>
    <row r="256" spans="1:7" x14ac:dyDescent="0.35">
      <c r="A256" s="433" t="s">
        <v>486</v>
      </c>
      <c r="B256" s="563">
        <v>343.44</v>
      </c>
      <c r="C256" s="567">
        <v>351.24</v>
      </c>
      <c r="D256" s="57">
        <v>2.2711390635918972E-2</v>
      </c>
      <c r="E256" s="100">
        <v>7.8000000000000114</v>
      </c>
      <c r="F256" s="557">
        <v>202.74</v>
      </c>
      <c r="G256" s="558">
        <v>148.5</v>
      </c>
    </row>
    <row r="257" spans="1:7" x14ac:dyDescent="0.35">
      <c r="A257" s="433" t="s">
        <v>487</v>
      </c>
      <c r="B257" s="563">
        <v>343.44</v>
      </c>
      <c r="C257" s="567">
        <v>351.24</v>
      </c>
      <c r="D257" s="57">
        <v>2.2711390635918972E-2</v>
      </c>
      <c r="E257" s="100">
        <v>7.8000000000000114</v>
      </c>
      <c r="F257" s="557">
        <v>202.74</v>
      </c>
      <c r="G257" s="558">
        <v>148.5</v>
      </c>
    </row>
    <row r="258" spans="1:7" x14ac:dyDescent="0.35">
      <c r="A258" s="433" t="s">
        <v>488</v>
      </c>
      <c r="B258" s="563">
        <v>343.44</v>
      </c>
      <c r="C258" s="567">
        <v>351.24</v>
      </c>
      <c r="D258" s="57">
        <v>2.2711390635918972E-2</v>
      </c>
      <c r="E258" s="100">
        <v>7.8000000000000114</v>
      </c>
      <c r="F258" s="557">
        <v>202.74</v>
      </c>
      <c r="G258" s="558">
        <v>148.5</v>
      </c>
    </row>
    <row r="259" spans="1:7" x14ac:dyDescent="0.35">
      <c r="A259" s="433" t="s">
        <v>489</v>
      </c>
      <c r="B259" s="563">
        <v>343.44</v>
      </c>
      <c r="C259" s="567">
        <v>351.24</v>
      </c>
      <c r="D259" s="57">
        <v>2.2711390635918972E-2</v>
      </c>
      <c r="E259" s="100">
        <v>7.8000000000000114</v>
      </c>
      <c r="F259" s="557">
        <v>202.74</v>
      </c>
      <c r="G259" s="558">
        <v>148.5</v>
      </c>
    </row>
    <row r="260" spans="1:7" x14ac:dyDescent="0.35">
      <c r="A260" s="433" t="s">
        <v>490</v>
      </c>
      <c r="B260" s="563">
        <v>343.44</v>
      </c>
      <c r="C260" s="567">
        <v>351.24</v>
      </c>
      <c r="D260" s="57">
        <v>2.2711390635918972E-2</v>
      </c>
      <c r="E260" s="100">
        <v>7.8000000000000114</v>
      </c>
      <c r="F260" s="557">
        <v>202.74</v>
      </c>
      <c r="G260" s="558">
        <v>148.5</v>
      </c>
    </row>
    <row r="261" spans="1:7" x14ac:dyDescent="0.35">
      <c r="A261" s="433" t="s">
        <v>491</v>
      </c>
      <c r="B261" s="563">
        <v>343.44</v>
      </c>
      <c r="C261" s="567">
        <v>351.24</v>
      </c>
      <c r="D261" s="57">
        <v>2.2711390635918972E-2</v>
      </c>
      <c r="E261" s="100">
        <v>7.8000000000000114</v>
      </c>
      <c r="F261" s="557">
        <v>202.74</v>
      </c>
      <c r="G261" s="558">
        <v>148.5</v>
      </c>
    </row>
    <row r="262" spans="1:7" ht="16" thickBot="1" x14ac:dyDescent="0.4">
      <c r="A262" s="507" t="s">
        <v>492</v>
      </c>
      <c r="B262" s="246">
        <v>343.44</v>
      </c>
      <c r="C262" s="143">
        <v>351.24</v>
      </c>
      <c r="D262" s="156">
        <v>2.2711390635918972E-2</v>
      </c>
      <c r="E262" s="136">
        <v>7.8000000000000114</v>
      </c>
      <c r="F262" s="560">
        <v>202.74</v>
      </c>
      <c r="G262" s="561">
        <v>148.5</v>
      </c>
    </row>
    <row r="263" spans="1:7" ht="16" thickBot="1" x14ac:dyDescent="0.4">
      <c r="A263" s="104" t="s">
        <v>26</v>
      </c>
      <c r="B263" s="179"/>
      <c r="C263" s="109"/>
      <c r="D263" s="108"/>
      <c r="E263" s="104"/>
      <c r="F263" s="103"/>
      <c r="G263" s="102"/>
    </row>
    <row r="264" spans="1:7" ht="16" thickBot="1" x14ac:dyDescent="0.4">
      <c r="A264" s="166" t="s">
        <v>493</v>
      </c>
      <c r="B264" s="186">
        <v>230.91</v>
      </c>
      <c r="C264" s="167">
        <v>238.41</v>
      </c>
      <c r="D264" s="58">
        <v>3.2480187085877618E-2</v>
      </c>
      <c r="E264" s="100">
        <v>7.5</v>
      </c>
      <c r="F264" s="557">
        <v>195.08</v>
      </c>
      <c r="G264" s="558">
        <v>43.329999999999984</v>
      </c>
    </row>
    <row r="265" spans="1:7" ht="16" thickBot="1" x14ac:dyDescent="0.4">
      <c r="A265" s="104" t="s">
        <v>27</v>
      </c>
      <c r="B265" s="179"/>
      <c r="C265" s="109"/>
      <c r="D265" s="108"/>
      <c r="E265" s="104"/>
      <c r="F265" s="134"/>
      <c r="G265" s="133"/>
    </row>
    <row r="266" spans="1:7" x14ac:dyDescent="0.35">
      <c r="A266" s="433" t="s">
        <v>494</v>
      </c>
      <c r="B266" s="181">
        <v>319.93</v>
      </c>
      <c r="C266" s="567">
        <v>335.92650000000003</v>
      </c>
      <c r="D266" s="56">
        <v>5.0000000000000079E-2</v>
      </c>
      <c r="E266" s="100">
        <v>15.996500000000026</v>
      </c>
      <c r="F266" s="557">
        <v>196.90650000000002</v>
      </c>
      <c r="G266" s="558">
        <v>139.02000000000001</v>
      </c>
    </row>
    <row r="267" spans="1:7" x14ac:dyDescent="0.35">
      <c r="A267" s="433" t="s">
        <v>495</v>
      </c>
      <c r="B267" s="563">
        <v>319.93</v>
      </c>
      <c r="C267" s="567">
        <v>335.92650000000003</v>
      </c>
      <c r="D267" s="57">
        <v>5.0000000000000079E-2</v>
      </c>
      <c r="E267" s="100">
        <v>15.996500000000026</v>
      </c>
      <c r="F267" s="557">
        <v>196.90650000000002</v>
      </c>
      <c r="G267" s="558">
        <v>139.02000000000001</v>
      </c>
    </row>
    <row r="268" spans="1:7" x14ac:dyDescent="0.35">
      <c r="A268" s="433" t="s">
        <v>496</v>
      </c>
      <c r="B268" s="563">
        <v>277.05</v>
      </c>
      <c r="C268" s="567">
        <v>290.90250000000003</v>
      </c>
      <c r="D268" s="57">
        <v>5.0000000000000072E-2</v>
      </c>
      <c r="E268" s="100">
        <v>13.85250000000002</v>
      </c>
      <c r="F268" s="557">
        <v>196.90650000000002</v>
      </c>
      <c r="G268" s="558">
        <v>93.996000000000009</v>
      </c>
    </row>
    <row r="269" spans="1:7" x14ac:dyDescent="0.35">
      <c r="A269" s="433" t="s">
        <v>497</v>
      </c>
      <c r="B269" s="563">
        <v>294.64999999999998</v>
      </c>
      <c r="C269" s="567">
        <v>309.38249999999999</v>
      </c>
      <c r="D269" s="57">
        <v>5.0000000000000058E-2</v>
      </c>
      <c r="E269" s="100">
        <v>14.732500000000016</v>
      </c>
      <c r="F269" s="557">
        <v>196.90650000000002</v>
      </c>
      <c r="G269" s="558">
        <v>112.47599999999997</v>
      </c>
    </row>
    <row r="270" spans="1:7" ht="16" thickBot="1" x14ac:dyDescent="0.4">
      <c r="A270" s="433" t="s">
        <v>498</v>
      </c>
      <c r="B270" s="246">
        <v>294.64999999999998</v>
      </c>
      <c r="C270" s="567">
        <v>309.38249999999999</v>
      </c>
      <c r="D270" s="58">
        <v>5.0000000000000058E-2</v>
      </c>
      <c r="E270" s="100">
        <v>14.732500000000016</v>
      </c>
      <c r="F270" s="557">
        <v>196.90650000000002</v>
      </c>
      <c r="G270" s="558">
        <v>112.47599999999997</v>
      </c>
    </row>
    <row r="271" spans="1:7" ht="16" thickBot="1" x14ac:dyDescent="0.4">
      <c r="A271" s="104" t="s">
        <v>28</v>
      </c>
      <c r="B271" s="179"/>
      <c r="C271" s="109"/>
      <c r="D271" s="108"/>
      <c r="E271" s="104"/>
      <c r="F271" s="134"/>
      <c r="G271" s="133"/>
    </row>
    <row r="272" spans="1:7" ht="16" thickBot="1" x14ac:dyDescent="0.4">
      <c r="A272" s="433" t="s">
        <v>499</v>
      </c>
      <c r="B272" s="183">
        <v>208.95</v>
      </c>
      <c r="C272" s="567">
        <v>218.39</v>
      </c>
      <c r="D272" s="60">
        <v>4.5178272313950697E-2</v>
      </c>
      <c r="E272" s="100">
        <v>9.4399999999999977</v>
      </c>
      <c r="F272" s="557">
        <v>205.39</v>
      </c>
      <c r="G272" s="558">
        <v>13</v>
      </c>
    </row>
    <row r="273" spans="1:7" ht="16" thickBot="1" x14ac:dyDescent="0.4">
      <c r="A273" s="104" t="s">
        <v>31</v>
      </c>
      <c r="B273" s="179"/>
      <c r="C273" s="109"/>
      <c r="D273" s="108"/>
      <c r="E273" s="104"/>
      <c r="F273" s="134"/>
      <c r="G273" s="133"/>
    </row>
    <row r="274" spans="1:7" x14ac:dyDescent="0.35">
      <c r="A274" s="433" t="s">
        <v>500</v>
      </c>
      <c r="B274" s="181">
        <v>197.15</v>
      </c>
      <c r="C274" s="567">
        <v>207.00900000000001</v>
      </c>
      <c r="D274" s="56">
        <v>5.0007608419984827E-2</v>
      </c>
      <c r="E274" s="100">
        <v>9.8590000000000089</v>
      </c>
      <c r="F274" s="557">
        <v>195.48</v>
      </c>
      <c r="G274" s="558">
        <v>11.529000000000025</v>
      </c>
    </row>
    <row r="275" spans="1:7" x14ac:dyDescent="0.35">
      <c r="A275" s="433" t="s">
        <v>501</v>
      </c>
      <c r="B275" s="563">
        <v>197.15</v>
      </c>
      <c r="C275" s="567">
        <v>207.00900000000001</v>
      </c>
      <c r="D275" s="57">
        <v>5.0007608419984827E-2</v>
      </c>
      <c r="E275" s="100">
        <v>9.8590000000000089</v>
      </c>
      <c r="F275" s="557">
        <v>195.48</v>
      </c>
      <c r="G275" s="558">
        <v>11.529000000000025</v>
      </c>
    </row>
    <row r="276" spans="1:7" x14ac:dyDescent="0.35">
      <c r="A276" s="433" t="s">
        <v>502</v>
      </c>
      <c r="B276" s="563">
        <v>223.37</v>
      </c>
      <c r="C276" s="567">
        <v>234.54000000000002</v>
      </c>
      <c r="D276" s="57">
        <v>5.000671531539605E-2</v>
      </c>
      <c r="E276" s="100">
        <v>11.170000000000016</v>
      </c>
      <c r="F276" s="557">
        <v>195.48</v>
      </c>
      <c r="G276" s="558">
        <v>39.060000000000031</v>
      </c>
    </row>
    <row r="277" spans="1:7" x14ac:dyDescent="0.35">
      <c r="A277" s="433" t="s">
        <v>503</v>
      </c>
      <c r="B277" s="563">
        <v>213.63</v>
      </c>
      <c r="C277" s="567">
        <v>224.31299999999999</v>
      </c>
      <c r="D277" s="57">
        <v>5.0007021485746352E-2</v>
      </c>
      <c r="E277" s="100">
        <v>10.682999999999993</v>
      </c>
      <c r="F277" s="557">
        <v>195.48</v>
      </c>
      <c r="G277" s="558">
        <v>28.832999999999998</v>
      </c>
    </row>
    <row r="278" spans="1:7" x14ac:dyDescent="0.35">
      <c r="A278" s="433" t="s">
        <v>504</v>
      </c>
      <c r="B278" s="563">
        <v>241.08</v>
      </c>
      <c r="C278" s="567">
        <v>253.13550000000004</v>
      </c>
      <c r="D278" s="57">
        <v>5.0006222000995616E-2</v>
      </c>
      <c r="E278" s="100">
        <v>12.055500000000023</v>
      </c>
      <c r="F278" s="557">
        <v>195.48</v>
      </c>
      <c r="G278" s="558">
        <v>57.655500000000046</v>
      </c>
    </row>
    <row r="279" spans="1:7" x14ac:dyDescent="0.35">
      <c r="A279" s="728" t="s">
        <v>152</v>
      </c>
      <c r="B279" s="729"/>
      <c r="C279" s="567">
        <v>207.01</v>
      </c>
      <c r="D279" s="57" t="s">
        <v>922</v>
      </c>
      <c r="E279" s="100"/>
      <c r="F279" s="557">
        <v>195.48</v>
      </c>
      <c r="G279" s="559">
        <v>11.530000000000001</v>
      </c>
    </row>
    <row r="280" spans="1:7" x14ac:dyDescent="0.35">
      <c r="A280" s="433" t="s">
        <v>505</v>
      </c>
      <c r="B280" s="563">
        <v>222.2</v>
      </c>
      <c r="C280" s="567">
        <v>233.3115</v>
      </c>
      <c r="D280" s="57">
        <v>5.0006750675067539E-2</v>
      </c>
      <c r="E280" s="100">
        <v>11.111500000000007</v>
      </c>
      <c r="F280" s="557">
        <v>195.48</v>
      </c>
      <c r="G280" s="558">
        <v>37.831500000000005</v>
      </c>
    </row>
    <row r="281" spans="1:7" x14ac:dyDescent="0.35">
      <c r="A281" s="433" t="s">
        <v>506</v>
      </c>
      <c r="B281" s="563">
        <v>223.37</v>
      </c>
      <c r="C281" s="567">
        <v>234.54000000000002</v>
      </c>
      <c r="D281" s="57">
        <v>5.000671531539605E-2</v>
      </c>
      <c r="E281" s="100">
        <v>11.170000000000016</v>
      </c>
      <c r="F281" s="557">
        <v>195.48</v>
      </c>
      <c r="G281" s="558">
        <v>39.060000000000031</v>
      </c>
    </row>
    <row r="282" spans="1:7" x14ac:dyDescent="0.35">
      <c r="A282" s="433" t="s">
        <v>507</v>
      </c>
      <c r="B282" s="563">
        <v>241.08</v>
      </c>
      <c r="C282" s="567">
        <v>253.13550000000004</v>
      </c>
      <c r="D282" s="57">
        <v>5.0006222000995616E-2</v>
      </c>
      <c r="E282" s="100">
        <v>12.055500000000023</v>
      </c>
      <c r="F282" s="557">
        <v>195.48</v>
      </c>
      <c r="G282" s="558">
        <v>57.655500000000046</v>
      </c>
    </row>
    <row r="283" spans="1:7" x14ac:dyDescent="0.35">
      <c r="A283" s="433" t="s">
        <v>508</v>
      </c>
      <c r="B283" s="563">
        <v>241.08</v>
      </c>
      <c r="C283" s="567">
        <v>253.13550000000004</v>
      </c>
      <c r="D283" s="57">
        <v>5.0006222000995616E-2</v>
      </c>
      <c r="E283" s="100">
        <v>12.055500000000023</v>
      </c>
      <c r="F283" s="557">
        <v>195.48</v>
      </c>
      <c r="G283" s="558">
        <v>57.655500000000046</v>
      </c>
    </row>
    <row r="284" spans="1:7" x14ac:dyDescent="0.35">
      <c r="A284" s="433" t="s">
        <v>509</v>
      </c>
      <c r="B284" s="563">
        <v>191.84</v>
      </c>
      <c r="C284" s="567">
        <v>201.43350000000001</v>
      </c>
      <c r="D284" s="57">
        <v>5.0007819015846569E-2</v>
      </c>
      <c r="E284" s="100">
        <v>9.5935000000000059</v>
      </c>
      <c r="F284" s="557">
        <v>195.48</v>
      </c>
      <c r="G284" s="558">
        <v>5.9535000000000196</v>
      </c>
    </row>
    <row r="285" spans="1:7" x14ac:dyDescent="0.35">
      <c r="A285" s="433" t="s">
        <v>510</v>
      </c>
      <c r="B285" s="563">
        <v>197.15</v>
      </c>
      <c r="C285" s="567">
        <v>207.00900000000001</v>
      </c>
      <c r="D285" s="57">
        <v>5.0007608419984827E-2</v>
      </c>
      <c r="E285" s="100">
        <v>9.8590000000000089</v>
      </c>
      <c r="F285" s="557">
        <v>195.48</v>
      </c>
      <c r="G285" s="558">
        <v>11.529000000000025</v>
      </c>
    </row>
    <row r="286" spans="1:7" x14ac:dyDescent="0.35">
      <c r="A286" s="433" t="s">
        <v>511</v>
      </c>
      <c r="B286" s="563">
        <v>213.63</v>
      </c>
      <c r="C286" s="567">
        <v>224.31299999999999</v>
      </c>
      <c r="D286" s="57">
        <v>5.0007021485746352E-2</v>
      </c>
      <c r="E286" s="100">
        <v>10.682999999999993</v>
      </c>
      <c r="F286" s="557">
        <v>195.48</v>
      </c>
      <c r="G286" s="558">
        <v>28.832999999999998</v>
      </c>
    </row>
    <row r="287" spans="1:7" x14ac:dyDescent="0.35">
      <c r="A287" s="433" t="s">
        <v>512</v>
      </c>
      <c r="B287" s="563">
        <v>213.63</v>
      </c>
      <c r="C287" s="567">
        <v>224.31299999999999</v>
      </c>
      <c r="D287" s="57">
        <v>5.0007021485746352E-2</v>
      </c>
      <c r="E287" s="100">
        <v>10.682999999999993</v>
      </c>
      <c r="F287" s="557">
        <v>195.48</v>
      </c>
      <c r="G287" s="558">
        <v>28.832999999999998</v>
      </c>
    </row>
    <row r="288" spans="1:7" x14ac:dyDescent="0.35">
      <c r="A288" s="433" t="s">
        <v>513</v>
      </c>
      <c r="B288" s="563">
        <v>213.63</v>
      </c>
      <c r="C288" s="567">
        <v>224.31299999999999</v>
      </c>
      <c r="D288" s="57">
        <v>5.0007021485746352E-2</v>
      </c>
      <c r="E288" s="100">
        <v>10.682999999999993</v>
      </c>
      <c r="F288" s="557">
        <v>195.48</v>
      </c>
      <c r="G288" s="558">
        <v>28.832999999999998</v>
      </c>
    </row>
    <row r="289" spans="1:7" x14ac:dyDescent="0.35">
      <c r="A289" s="433" t="s">
        <v>514</v>
      </c>
      <c r="B289" s="563">
        <v>213.63</v>
      </c>
      <c r="C289" s="567">
        <v>224.31299999999999</v>
      </c>
      <c r="D289" s="57">
        <v>5.0007021485746352E-2</v>
      </c>
      <c r="E289" s="100">
        <v>10.682999999999993</v>
      </c>
      <c r="F289" s="557">
        <v>195.48</v>
      </c>
      <c r="G289" s="558">
        <v>28.832999999999998</v>
      </c>
    </row>
    <row r="290" spans="1:7" x14ac:dyDescent="0.35">
      <c r="A290" s="433" t="s">
        <v>515</v>
      </c>
      <c r="B290" s="563">
        <v>213.63</v>
      </c>
      <c r="C290" s="567">
        <v>224.31299999999999</v>
      </c>
      <c r="D290" s="57">
        <v>5.0007021485746352E-2</v>
      </c>
      <c r="E290" s="100">
        <v>10.682999999999993</v>
      </c>
      <c r="F290" s="557">
        <v>195.48</v>
      </c>
      <c r="G290" s="558">
        <v>28.832999999999998</v>
      </c>
    </row>
    <row r="291" spans="1:7" x14ac:dyDescent="0.35">
      <c r="A291" s="433" t="s">
        <v>516</v>
      </c>
      <c r="B291" s="563">
        <v>197.15</v>
      </c>
      <c r="C291" s="567">
        <v>207.00900000000001</v>
      </c>
      <c r="D291" s="57">
        <v>5.0007608419984827E-2</v>
      </c>
      <c r="E291" s="100">
        <v>9.8590000000000089</v>
      </c>
      <c r="F291" s="557">
        <v>195.48</v>
      </c>
      <c r="G291" s="558">
        <v>11.529000000000025</v>
      </c>
    </row>
    <row r="292" spans="1:7" x14ac:dyDescent="0.35">
      <c r="A292" s="433" t="s">
        <v>517</v>
      </c>
      <c r="B292" s="563">
        <v>197.15</v>
      </c>
      <c r="C292" s="567">
        <v>207.00900000000001</v>
      </c>
      <c r="D292" s="57">
        <v>5.0007608419984827E-2</v>
      </c>
      <c r="E292" s="100">
        <v>9.8590000000000089</v>
      </c>
      <c r="F292" s="557">
        <v>195.48</v>
      </c>
      <c r="G292" s="558">
        <v>11.529000000000025</v>
      </c>
    </row>
    <row r="293" spans="1:7" x14ac:dyDescent="0.35">
      <c r="A293" s="433" t="s">
        <v>518</v>
      </c>
      <c r="B293" s="563">
        <v>186.17</v>
      </c>
      <c r="C293" s="567">
        <v>195.48</v>
      </c>
      <c r="D293" s="57">
        <v>5.0008057152065334E-2</v>
      </c>
      <c r="E293" s="100">
        <v>9.3100000000000023</v>
      </c>
      <c r="F293" s="557">
        <v>195.48</v>
      </c>
      <c r="G293" s="558">
        <v>0</v>
      </c>
    </row>
    <row r="294" spans="1:7" x14ac:dyDescent="0.35">
      <c r="A294" s="433" t="s">
        <v>519</v>
      </c>
      <c r="B294" s="563">
        <v>213.63</v>
      </c>
      <c r="C294" s="567">
        <v>224.31299999999999</v>
      </c>
      <c r="D294" s="57">
        <v>5.0007021485746352E-2</v>
      </c>
      <c r="E294" s="100">
        <v>10.682999999999993</v>
      </c>
      <c r="F294" s="557">
        <v>195.48</v>
      </c>
      <c r="G294" s="558">
        <v>28.832999999999998</v>
      </c>
    </row>
    <row r="295" spans="1:7" x14ac:dyDescent="0.35">
      <c r="A295" s="433" t="s">
        <v>520</v>
      </c>
      <c r="B295" s="563">
        <v>186.17</v>
      </c>
      <c r="C295" s="567">
        <v>195.48</v>
      </c>
      <c r="D295" s="57">
        <v>5.0008057152065334E-2</v>
      </c>
      <c r="E295" s="100">
        <v>9.3100000000000023</v>
      </c>
      <c r="F295" s="557">
        <v>195.48</v>
      </c>
      <c r="G295" s="558">
        <v>0</v>
      </c>
    </row>
    <row r="296" spans="1:7" x14ac:dyDescent="0.35">
      <c r="A296" s="433" t="s">
        <v>521</v>
      </c>
      <c r="B296" s="563">
        <v>186.17</v>
      </c>
      <c r="C296" s="567">
        <v>195.48</v>
      </c>
      <c r="D296" s="57">
        <v>5.0008057152065334E-2</v>
      </c>
      <c r="E296" s="100">
        <v>9.3100000000000023</v>
      </c>
      <c r="F296" s="557">
        <v>195.48</v>
      </c>
      <c r="G296" s="558">
        <v>0</v>
      </c>
    </row>
    <row r="297" spans="1:7" x14ac:dyDescent="0.35">
      <c r="A297" s="433" t="s">
        <v>522</v>
      </c>
      <c r="B297" s="563">
        <v>186.17</v>
      </c>
      <c r="C297" s="567">
        <v>195.48</v>
      </c>
      <c r="D297" s="57">
        <v>5.0008057152065334E-2</v>
      </c>
      <c r="E297" s="100">
        <v>9.3100000000000023</v>
      </c>
      <c r="F297" s="557">
        <v>195.48</v>
      </c>
      <c r="G297" s="558">
        <v>0</v>
      </c>
    </row>
    <row r="298" spans="1:7" x14ac:dyDescent="0.35">
      <c r="A298" s="433" t="s">
        <v>523</v>
      </c>
      <c r="B298" s="563">
        <v>186.17</v>
      </c>
      <c r="C298" s="567">
        <v>195.48</v>
      </c>
      <c r="D298" s="57">
        <v>5.0008057152065334E-2</v>
      </c>
      <c r="E298" s="100">
        <v>9.3100000000000023</v>
      </c>
      <c r="F298" s="557">
        <v>195.48</v>
      </c>
      <c r="G298" s="558">
        <v>0</v>
      </c>
    </row>
    <row r="299" spans="1:7" x14ac:dyDescent="0.35">
      <c r="A299" s="433" t="s">
        <v>524</v>
      </c>
      <c r="B299" s="563">
        <v>227.63</v>
      </c>
      <c r="C299" s="567">
        <v>239.01300000000001</v>
      </c>
      <c r="D299" s="57">
        <v>5.0006589641084259E-2</v>
      </c>
      <c r="E299" s="100">
        <v>11.38300000000001</v>
      </c>
      <c r="F299" s="557">
        <v>195.48</v>
      </c>
      <c r="G299" s="558">
        <v>43.533000000000015</v>
      </c>
    </row>
    <row r="300" spans="1:7" x14ac:dyDescent="0.35">
      <c r="A300" s="433" t="s">
        <v>525</v>
      </c>
      <c r="B300" s="563">
        <v>197.15</v>
      </c>
      <c r="C300" s="567">
        <v>207.00900000000001</v>
      </c>
      <c r="D300" s="57">
        <v>5.0007608419984827E-2</v>
      </c>
      <c r="E300" s="100">
        <v>9.8590000000000089</v>
      </c>
      <c r="F300" s="557">
        <v>195.48</v>
      </c>
      <c r="G300" s="558">
        <v>11.529000000000025</v>
      </c>
    </row>
    <row r="301" spans="1:7" x14ac:dyDescent="0.35">
      <c r="A301" s="433" t="s">
        <v>526</v>
      </c>
      <c r="B301" s="563">
        <v>213.63</v>
      </c>
      <c r="C301" s="567">
        <v>224.31299999999999</v>
      </c>
      <c r="D301" s="57">
        <v>5.0007021485746352E-2</v>
      </c>
      <c r="E301" s="100">
        <v>10.682999999999993</v>
      </c>
      <c r="F301" s="557">
        <v>195.48</v>
      </c>
      <c r="G301" s="558">
        <v>28.832999999999998</v>
      </c>
    </row>
    <row r="302" spans="1:7" x14ac:dyDescent="0.35">
      <c r="A302" s="433" t="s">
        <v>527</v>
      </c>
      <c r="B302" s="563">
        <v>197.15</v>
      </c>
      <c r="C302" s="567">
        <v>207.00900000000001</v>
      </c>
      <c r="D302" s="57">
        <v>5.0007608419984827E-2</v>
      </c>
      <c r="E302" s="100">
        <v>9.8590000000000089</v>
      </c>
      <c r="F302" s="557">
        <v>195.48</v>
      </c>
      <c r="G302" s="558">
        <v>11.529000000000025</v>
      </c>
    </row>
    <row r="303" spans="1:7" x14ac:dyDescent="0.35">
      <c r="A303" s="433" t="s">
        <v>528</v>
      </c>
      <c r="B303" s="563">
        <v>197.15</v>
      </c>
      <c r="C303" s="567">
        <v>207.00900000000001</v>
      </c>
      <c r="D303" s="57">
        <v>5.0007608419984827E-2</v>
      </c>
      <c r="E303" s="100">
        <v>9.8590000000000089</v>
      </c>
      <c r="F303" s="557">
        <v>195.48</v>
      </c>
      <c r="G303" s="558">
        <v>11.529000000000025</v>
      </c>
    </row>
    <row r="304" spans="1:7" x14ac:dyDescent="0.35">
      <c r="A304" s="433" t="s">
        <v>529</v>
      </c>
      <c r="B304" s="563">
        <v>241.08</v>
      </c>
      <c r="C304" s="567">
        <v>253.13550000000004</v>
      </c>
      <c r="D304" s="57">
        <v>5.0006222000995616E-2</v>
      </c>
      <c r="E304" s="100">
        <v>12.055500000000023</v>
      </c>
      <c r="F304" s="557">
        <v>195.48</v>
      </c>
      <c r="G304" s="558">
        <v>57.655500000000046</v>
      </c>
    </row>
    <row r="305" spans="1:7" ht="16" thickBot="1" x14ac:dyDescent="0.4">
      <c r="A305" s="433" t="s">
        <v>530</v>
      </c>
      <c r="B305" s="246">
        <v>241.08</v>
      </c>
      <c r="C305" s="567">
        <v>253.13550000000004</v>
      </c>
      <c r="D305" s="58">
        <v>5.0006222000995616E-2</v>
      </c>
      <c r="E305" s="100">
        <v>12.055500000000023</v>
      </c>
      <c r="F305" s="557">
        <v>195.48</v>
      </c>
      <c r="G305" s="558">
        <v>57.655500000000046</v>
      </c>
    </row>
    <row r="306" spans="1:7" ht="16" thickBot="1" x14ac:dyDescent="0.4">
      <c r="A306" s="104" t="s">
        <v>311</v>
      </c>
      <c r="B306" s="179"/>
      <c r="C306" s="109"/>
      <c r="D306" s="108"/>
      <c r="E306" s="104"/>
      <c r="F306" s="134"/>
      <c r="G306" s="133"/>
    </row>
    <row r="307" spans="1:7" x14ac:dyDescent="0.35">
      <c r="A307" s="168" t="s">
        <v>531</v>
      </c>
      <c r="B307" s="181">
        <v>235.49</v>
      </c>
      <c r="C307" s="169">
        <v>242.91</v>
      </c>
      <c r="D307" s="56">
        <v>3.1508768949849199E-2</v>
      </c>
      <c r="E307" s="242">
        <v>7.4199999999999875</v>
      </c>
      <c r="F307" s="557">
        <v>192.91</v>
      </c>
      <c r="G307" s="558">
        <v>50</v>
      </c>
    </row>
    <row r="308" spans="1:7" x14ac:dyDescent="0.35">
      <c r="A308" s="547" t="s">
        <v>532</v>
      </c>
      <c r="B308" s="563">
        <v>235.49</v>
      </c>
      <c r="C308" s="567">
        <v>242.91</v>
      </c>
      <c r="D308" s="57">
        <v>3.1508768949849199E-2</v>
      </c>
      <c r="E308" s="242">
        <v>7.4199999999999875</v>
      </c>
      <c r="F308" s="557">
        <v>192.91</v>
      </c>
      <c r="G308" s="558">
        <v>50</v>
      </c>
    </row>
    <row r="309" spans="1:7" x14ac:dyDescent="0.35">
      <c r="A309" s="547" t="s">
        <v>533</v>
      </c>
      <c r="B309" s="563">
        <v>235.49</v>
      </c>
      <c r="C309" s="567">
        <v>242.91</v>
      </c>
      <c r="D309" s="57">
        <v>3.1508768949849199E-2</v>
      </c>
      <c r="E309" s="242">
        <v>7.4199999999999875</v>
      </c>
      <c r="F309" s="557">
        <v>192.91</v>
      </c>
      <c r="G309" s="558">
        <v>50</v>
      </c>
    </row>
    <row r="310" spans="1:7" x14ac:dyDescent="0.35">
      <c r="A310" s="547" t="s">
        <v>534</v>
      </c>
      <c r="B310" s="563">
        <v>235.49</v>
      </c>
      <c r="C310" s="567">
        <v>242.91</v>
      </c>
      <c r="D310" s="57">
        <v>3.1508768949849199E-2</v>
      </c>
      <c r="E310" s="242">
        <v>7.4199999999999875</v>
      </c>
      <c r="F310" s="557">
        <v>192.91</v>
      </c>
      <c r="G310" s="558">
        <v>50</v>
      </c>
    </row>
    <row r="311" spans="1:7" x14ac:dyDescent="0.35">
      <c r="A311" s="547" t="s">
        <v>535</v>
      </c>
      <c r="B311" s="563">
        <v>235.49</v>
      </c>
      <c r="C311" s="567">
        <v>242.91</v>
      </c>
      <c r="D311" s="57">
        <v>3.1508768949849199E-2</v>
      </c>
      <c r="E311" s="242">
        <v>7.4199999999999875</v>
      </c>
      <c r="F311" s="557">
        <v>192.91</v>
      </c>
      <c r="G311" s="558">
        <v>50</v>
      </c>
    </row>
    <row r="312" spans="1:7" x14ac:dyDescent="0.35">
      <c r="A312" s="547" t="s">
        <v>536</v>
      </c>
      <c r="B312" s="563">
        <v>235.49</v>
      </c>
      <c r="C312" s="567">
        <v>242.91</v>
      </c>
      <c r="D312" s="57">
        <v>3.1508768949849199E-2</v>
      </c>
      <c r="E312" s="242">
        <v>7.4199999999999875</v>
      </c>
      <c r="F312" s="557">
        <v>192.91</v>
      </c>
      <c r="G312" s="558">
        <v>50</v>
      </c>
    </row>
    <row r="313" spans="1:7" x14ac:dyDescent="0.35">
      <c r="A313" s="547" t="s">
        <v>537</v>
      </c>
      <c r="B313" s="563">
        <v>235.49</v>
      </c>
      <c r="C313" s="567">
        <v>242.91</v>
      </c>
      <c r="D313" s="57">
        <v>3.1508768949849199E-2</v>
      </c>
      <c r="E313" s="242">
        <v>7.4199999999999875</v>
      </c>
      <c r="F313" s="557">
        <v>192.91</v>
      </c>
      <c r="G313" s="558">
        <v>50</v>
      </c>
    </row>
    <row r="314" spans="1:7" x14ac:dyDescent="0.35">
      <c r="A314" s="547" t="s">
        <v>538</v>
      </c>
      <c r="B314" s="563">
        <v>205.49</v>
      </c>
      <c r="C314" s="567">
        <v>212.91</v>
      </c>
      <c r="D314" s="57">
        <v>3.6108813080928448E-2</v>
      </c>
      <c r="E314" s="242">
        <v>7.4199999999999875</v>
      </c>
      <c r="F314" s="557">
        <v>192.91</v>
      </c>
      <c r="G314" s="558">
        <v>20</v>
      </c>
    </row>
    <row r="315" spans="1:7" x14ac:dyDescent="0.35">
      <c r="A315" s="547" t="s">
        <v>539</v>
      </c>
      <c r="B315" s="563">
        <v>215.49</v>
      </c>
      <c r="C315" s="567">
        <v>222.91</v>
      </c>
      <c r="D315" s="57">
        <v>3.443315235045704E-2</v>
      </c>
      <c r="E315" s="242">
        <v>7.4199999999999875</v>
      </c>
      <c r="F315" s="557">
        <v>192.91</v>
      </c>
      <c r="G315" s="558">
        <v>30</v>
      </c>
    </row>
    <row r="316" spans="1:7" x14ac:dyDescent="0.35">
      <c r="A316" s="547" t="s">
        <v>540</v>
      </c>
      <c r="B316" s="563">
        <v>201.12</v>
      </c>
      <c r="C316" s="592">
        <v>208.54</v>
      </c>
      <c r="D316" s="593">
        <v>3.6893396976929137E-2</v>
      </c>
      <c r="E316" s="242">
        <v>7.4199999999999875</v>
      </c>
      <c r="F316" s="557">
        <v>192.91</v>
      </c>
      <c r="G316" s="558">
        <v>15.629999999999995</v>
      </c>
    </row>
    <row r="317" spans="1:7" x14ac:dyDescent="0.35">
      <c r="A317" s="547" t="s">
        <v>541</v>
      </c>
      <c r="B317" s="563">
        <v>201.12</v>
      </c>
      <c r="C317" s="592">
        <v>208.54</v>
      </c>
      <c r="D317" s="593">
        <v>3.6893396976929137E-2</v>
      </c>
      <c r="E317" s="242">
        <v>7.4199999999999875</v>
      </c>
      <c r="F317" s="557">
        <v>192.91</v>
      </c>
      <c r="G317" s="558">
        <v>15.629999999999995</v>
      </c>
    </row>
    <row r="318" spans="1:7" ht="16" thickBot="1" x14ac:dyDescent="0.4">
      <c r="A318" s="170" t="s">
        <v>542</v>
      </c>
      <c r="B318" s="246">
        <v>201.12</v>
      </c>
      <c r="C318" s="581">
        <v>208.54</v>
      </c>
      <c r="D318" s="58">
        <v>3.6893396976929137E-2</v>
      </c>
      <c r="E318" s="242">
        <v>7.4199999999999875</v>
      </c>
      <c r="F318" s="557">
        <v>192.91</v>
      </c>
      <c r="G318" s="558">
        <v>15.629999999999995</v>
      </c>
    </row>
    <row r="319" spans="1:7" ht="16" thickBot="1" x14ac:dyDescent="0.4">
      <c r="A319" s="104" t="s">
        <v>33</v>
      </c>
      <c r="B319" s="179"/>
      <c r="C319" s="109"/>
      <c r="D319" s="108"/>
      <c r="E319" s="104"/>
      <c r="F319" s="134"/>
      <c r="G319" s="133"/>
    </row>
    <row r="320" spans="1:7" x14ac:dyDescent="0.35">
      <c r="A320" s="433" t="s">
        <v>543</v>
      </c>
      <c r="B320" s="181">
        <v>210.32</v>
      </c>
      <c r="C320" s="567">
        <v>218.7328</v>
      </c>
      <c r="D320" s="56">
        <v>4.0000000000000022E-2</v>
      </c>
      <c r="E320" s="101">
        <v>8.4128000000000043</v>
      </c>
      <c r="F320" s="176">
        <v>190.18480000000002</v>
      </c>
      <c r="G320" s="558">
        <v>28.547999999999973</v>
      </c>
    </row>
    <row r="321" spans="1:7" x14ac:dyDescent="0.35">
      <c r="A321" s="433" t="s">
        <v>544</v>
      </c>
      <c r="B321" s="563">
        <v>210.32</v>
      </c>
      <c r="C321" s="567">
        <v>218.7328</v>
      </c>
      <c r="D321" s="57">
        <v>4.0000000000000022E-2</v>
      </c>
      <c r="E321" s="100">
        <v>8.4128000000000043</v>
      </c>
      <c r="F321" s="557">
        <v>190.18480000000002</v>
      </c>
      <c r="G321" s="558">
        <v>28.547999999999973</v>
      </c>
    </row>
    <row r="322" spans="1:7" x14ac:dyDescent="0.35">
      <c r="A322" s="433" t="s">
        <v>545</v>
      </c>
      <c r="B322" s="563">
        <v>190.27</v>
      </c>
      <c r="C322" s="567">
        <v>197.88080000000002</v>
      </c>
      <c r="D322" s="57">
        <v>4.0000000000000056E-2</v>
      </c>
      <c r="E322" s="100">
        <v>7.6108000000000118</v>
      </c>
      <c r="F322" s="557">
        <v>190.18480000000002</v>
      </c>
      <c r="G322" s="558">
        <v>7.695999999999998</v>
      </c>
    </row>
    <row r="323" spans="1:7" x14ac:dyDescent="0.35">
      <c r="A323" s="433" t="s">
        <v>546</v>
      </c>
      <c r="B323" s="563">
        <v>198.46</v>
      </c>
      <c r="C323" s="567">
        <v>206.39840000000004</v>
      </c>
      <c r="D323" s="57">
        <v>4.0000000000000147E-2</v>
      </c>
      <c r="E323" s="100">
        <v>7.9384000000000299</v>
      </c>
      <c r="F323" s="557">
        <v>190.18480000000002</v>
      </c>
      <c r="G323" s="558">
        <v>16.213600000000014</v>
      </c>
    </row>
    <row r="324" spans="1:7" x14ac:dyDescent="0.35">
      <c r="A324" s="433" t="s">
        <v>547</v>
      </c>
      <c r="B324" s="563">
        <v>198.46</v>
      </c>
      <c r="C324" s="567">
        <v>206.39840000000004</v>
      </c>
      <c r="D324" s="57">
        <v>4.0000000000000147E-2</v>
      </c>
      <c r="E324" s="100">
        <v>7.9384000000000299</v>
      </c>
      <c r="F324" s="557">
        <v>190.18480000000002</v>
      </c>
      <c r="G324" s="558">
        <v>16.213600000000014</v>
      </c>
    </row>
    <row r="325" spans="1:7" x14ac:dyDescent="0.35">
      <c r="A325" s="433" t="s">
        <v>548</v>
      </c>
      <c r="B325" s="563">
        <v>198.46</v>
      </c>
      <c r="C325" s="567">
        <v>206.39840000000004</v>
      </c>
      <c r="D325" s="57">
        <v>4.0000000000000147E-2</v>
      </c>
      <c r="E325" s="100">
        <v>7.9384000000000299</v>
      </c>
      <c r="F325" s="557">
        <v>190.18480000000002</v>
      </c>
      <c r="G325" s="558">
        <v>16.213600000000014</v>
      </c>
    </row>
    <row r="326" spans="1:7" x14ac:dyDescent="0.35">
      <c r="A326" s="433" t="s">
        <v>549</v>
      </c>
      <c r="B326" s="563">
        <v>198.46</v>
      </c>
      <c r="C326" s="567">
        <v>206.39840000000004</v>
      </c>
      <c r="D326" s="57">
        <v>4.0000000000000147E-2</v>
      </c>
      <c r="E326" s="100">
        <v>7.9384000000000299</v>
      </c>
      <c r="F326" s="557">
        <v>190.18480000000002</v>
      </c>
      <c r="G326" s="558">
        <v>16.213600000000014</v>
      </c>
    </row>
    <row r="327" spans="1:7" x14ac:dyDescent="0.35">
      <c r="A327" s="433" t="s">
        <v>550</v>
      </c>
      <c r="B327" s="563">
        <v>198.46</v>
      </c>
      <c r="C327" s="567">
        <v>206.39840000000004</v>
      </c>
      <c r="D327" s="57">
        <v>4.0000000000000147E-2</v>
      </c>
      <c r="E327" s="100">
        <v>7.9384000000000299</v>
      </c>
      <c r="F327" s="557">
        <v>190.18480000000002</v>
      </c>
      <c r="G327" s="558">
        <v>16.213600000000014</v>
      </c>
    </row>
    <row r="328" spans="1:7" x14ac:dyDescent="0.35">
      <c r="A328" s="433" t="s">
        <v>551</v>
      </c>
      <c r="B328" s="563">
        <v>198.46</v>
      </c>
      <c r="C328" s="567">
        <v>206.39840000000004</v>
      </c>
      <c r="D328" s="57">
        <v>4.0000000000000147E-2</v>
      </c>
      <c r="E328" s="100">
        <v>7.9384000000000299</v>
      </c>
      <c r="F328" s="557">
        <v>190.18480000000002</v>
      </c>
      <c r="G328" s="558">
        <v>16.213600000000014</v>
      </c>
    </row>
    <row r="329" spans="1:7" x14ac:dyDescent="0.35">
      <c r="A329" s="433" t="s">
        <v>552</v>
      </c>
      <c r="B329" s="563">
        <v>198.46</v>
      </c>
      <c r="C329" s="567">
        <v>206.39840000000004</v>
      </c>
      <c r="D329" s="57">
        <v>4.0000000000000147E-2</v>
      </c>
      <c r="E329" s="100">
        <v>7.9384000000000299</v>
      </c>
      <c r="F329" s="557">
        <v>190.18480000000002</v>
      </c>
      <c r="G329" s="558">
        <v>16.213600000000014</v>
      </c>
    </row>
    <row r="330" spans="1:7" x14ac:dyDescent="0.35">
      <c r="A330" s="433" t="s">
        <v>553</v>
      </c>
      <c r="B330" s="563">
        <v>198.46</v>
      </c>
      <c r="C330" s="567">
        <v>206.39840000000004</v>
      </c>
      <c r="D330" s="57">
        <v>4.0000000000000147E-2</v>
      </c>
      <c r="E330" s="100">
        <v>7.9384000000000299</v>
      </c>
      <c r="F330" s="557">
        <v>190.18480000000002</v>
      </c>
      <c r="G330" s="558">
        <v>16.213600000000014</v>
      </c>
    </row>
    <row r="331" spans="1:7" x14ac:dyDescent="0.35">
      <c r="A331" s="433" t="s">
        <v>554</v>
      </c>
      <c r="B331" s="563">
        <v>198.46</v>
      </c>
      <c r="C331" s="567">
        <v>206.39840000000004</v>
      </c>
      <c r="D331" s="57">
        <v>4.0000000000000147E-2</v>
      </c>
      <c r="E331" s="100">
        <v>7.9384000000000299</v>
      </c>
      <c r="F331" s="557">
        <v>190.18480000000002</v>
      </c>
      <c r="G331" s="558">
        <v>16.213600000000014</v>
      </c>
    </row>
    <row r="332" spans="1:7" x14ac:dyDescent="0.35">
      <c r="A332" s="433" t="s">
        <v>555</v>
      </c>
      <c r="B332" s="563">
        <v>198.46</v>
      </c>
      <c r="C332" s="567">
        <v>206.39840000000004</v>
      </c>
      <c r="D332" s="57">
        <v>4.0000000000000147E-2</v>
      </c>
      <c r="E332" s="100">
        <v>7.9384000000000299</v>
      </c>
      <c r="F332" s="557">
        <v>190.18480000000002</v>
      </c>
      <c r="G332" s="558">
        <v>16.213600000000014</v>
      </c>
    </row>
    <row r="333" spans="1:7" x14ac:dyDescent="0.35">
      <c r="A333" s="433" t="s">
        <v>556</v>
      </c>
      <c r="B333" s="563">
        <v>198.46</v>
      </c>
      <c r="C333" s="567">
        <v>206.39840000000004</v>
      </c>
      <c r="D333" s="57">
        <v>4.0000000000000147E-2</v>
      </c>
      <c r="E333" s="100">
        <v>7.9384000000000299</v>
      </c>
      <c r="F333" s="557">
        <v>190.18480000000002</v>
      </c>
      <c r="G333" s="558">
        <v>16.213600000000014</v>
      </c>
    </row>
    <row r="334" spans="1:7" x14ac:dyDescent="0.35">
      <c r="A334" s="433" t="s">
        <v>557</v>
      </c>
      <c r="B334" s="563">
        <v>198.46</v>
      </c>
      <c r="C334" s="567">
        <v>206.39840000000004</v>
      </c>
      <c r="D334" s="57">
        <v>4.0000000000000147E-2</v>
      </c>
      <c r="E334" s="100">
        <v>7.9384000000000299</v>
      </c>
      <c r="F334" s="557">
        <v>190.18480000000002</v>
      </c>
      <c r="G334" s="558">
        <v>16.213600000000014</v>
      </c>
    </row>
    <row r="335" spans="1:7" x14ac:dyDescent="0.35">
      <c r="A335" s="433" t="s">
        <v>558</v>
      </c>
      <c r="B335" s="563">
        <v>198.46</v>
      </c>
      <c r="C335" s="567">
        <v>206.39840000000004</v>
      </c>
      <c r="D335" s="57">
        <v>4.0000000000000147E-2</v>
      </c>
      <c r="E335" s="100">
        <v>7.9384000000000299</v>
      </c>
      <c r="F335" s="557">
        <v>190.18480000000002</v>
      </c>
      <c r="G335" s="558">
        <v>16.213600000000014</v>
      </c>
    </row>
    <row r="336" spans="1:7" x14ac:dyDescent="0.35">
      <c r="A336" s="433" t="s">
        <v>559</v>
      </c>
      <c r="B336" s="563">
        <v>198.46</v>
      </c>
      <c r="C336" s="567">
        <v>206.39840000000004</v>
      </c>
      <c r="D336" s="57">
        <v>4.0000000000000147E-2</v>
      </c>
      <c r="E336" s="100">
        <v>7.9384000000000299</v>
      </c>
      <c r="F336" s="557">
        <v>190.18480000000002</v>
      </c>
      <c r="G336" s="558">
        <v>16.213600000000014</v>
      </c>
    </row>
    <row r="337" spans="1:7" x14ac:dyDescent="0.35">
      <c r="A337" s="433" t="s">
        <v>560</v>
      </c>
      <c r="B337" s="563">
        <v>198.46</v>
      </c>
      <c r="C337" s="567">
        <v>206.39840000000004</v>
      </c>
      <c r="D337" s="57">
        <v>4.0000000000000147E-2</v>
      </c>
      <c r="E337" s="100">
        <v>7.9384000000000299</v>
      </c>
      <c r="F337" s="557">
        <v>190.18480000000002</v>
      </c>
      <c r="G337" s="558">
        <v>16.213600000000014</v>
      </c>
    </row>
    <row r="338" spans="1:7" x14ac:dyDescent="0.35">
      <c r="A338" s="433" t="s">
        <v>561</v>
      </c>
      <c r="B338" s="563">
        <v>198.46</v>
      </c>
      <c r="C338" s="567">
        <v>206.39840000000004</v>
      </c>
      <c r="D338" s="57">
        <v>4.0000000000000147E-2</v>
      </c>
      <c r="E338" s="100">
        <v>7.9384000000000299</v>
      </c>
      <c r="F338" s="557">
        <v>190.18480000000002</v>
      </c>
      <c r="G338" s="558">
        <v>16.213600000000014</v>
      </c>
    </row>
    <row r="339" spans="1:7" x14ac:dyDescent="0.35">
      <c r="A339" s="433" t="s">
        <v>562</v>
      </c>
      <c r="B339" s="563">
        <v>198.46</v>
      </c>
      <c r="C339" s="567">
        <v>206.39840000000004</v>
      </c>
      <c r="D339" s="57">
        <v>4.0000000000000147E-2</v>
      </c>
      <c r="E339" s="100">
        <v>7.9384000000000299</v>
      </c>
      <c r="F339" s="557">
        <v>190.18480000000002</v>
      </c>
      <c r="G339" s="558">
        <v>16.213600000000014</v>
      </c>
    </row>
    <row r="340" spans="1:7" x14ac:dyDescent="0.35">
      <c r="A340" s="433" t="s">
        <v>563</v>
      </c>
      <c r="B340" s="563">
        <v>198.46</v>
      </c>
      <c r="C340" s="567">
        <v>206.39840000000004</v>
      </c>
      <c r="D340" s="57">
        <v>4.0000000000000147E-2</v>
      </c>
      <c r="E340" s="100">
        <v>7.9384000000000299</v>
      </c>
      <c r="F340" s="557">
        <v>190.18480000000002</v>
      </c>
      <c r="G340" s="558">
        <v>16.213600000000014</v>
      </c>
    </row>
    <row r="341" spans="1:7" x14ac:dyDescent="0.35">
      <c r="A341" s="433" t="s">
        <v>564</v>
      </c>
      <c r="B341" s="563">
        <v>198.46</v>
      </c>
      <c r="C341" s="567">
        <v>206.39840000000004</v>
      </c>
      <c r="D341" s="57">
        <v>4.0000000000000147E-2</v>
      </c>
      <c r="E341" s="100">
        <v>7.9384000000000299</v>
      </c>
      <c r="F341" s="557">
        <v>190.18480000000002</v>
      </c>
      <c r="G341" s="558">
        <v>16.213600000000014</v>
      </c>
    </row>
    <row r="342" spans="1:7" x14ac:dyDescent="0.35">
      <c r="A342" s="433" t="s">
        <v>565</v>
      </c>
      <c r="B342" s="563">
        <v>198.46</v>
      </c>
      <c r="C342" s="567">
        <v>206.39840000000004</v>
      </c>
      <c r="D342" s="57">
        <v>4.0000000000000147E-2</v>
      </c>
      <c r="E342" s="100">
        <v>7.9384000000000299</v>
      </c>
      <c r="F342" s="557">
        <v>190.18480000000002</v>
      </c>
      <c r="G342" s="558">
        <v>16.213600000000014</v>
      </c>
    </row>
    <row r="343" spans="1:7" hidden="1" x14ac:dyDescent="0.35">
      <c r="A343" s="476" t="s">
        <v>566</v>
      </c>
      <c r="B343" s="562">
        <v>220.4</v>
      </c>
      <c r="C343" s="564"/>
      <c r="D343" s="384">
        <v>-1</v>
      </c>
      <c r="E343" s="381">
        <v>-220.4</v>
      </c>
      <c r="F343" s="565">
        <v>190.18480000000002</v>
      </c>
      <c r="G343" s="566">
        <v>-190.18480000000002</v>
      </c>
    </row>
    <row r="344" spans="1:7" hidden="1" x14ac:dyDescent="0.35">
      <c r="A344" s="476" t="s">
        <v>567</v>
      </c>
      <c r="B344" s="562">
        <v>220.4</v>
      </c>
      <c r="C344" s="564"/>
      <c r="D344" s="384">
        <v>-1</v>
      </c>
      <c r="E344" s="381">
        <v>-220.4</v>
      </c>
      <c r="F344" s="565">
        <v>190.18480000000002</v>
      </c>
      <c r="G344" s="566">
        <v>-190.18480000000002</v>
      </c>
    </row>
    <row r="345" spans="1:7" hidden="1" x14ac:dyDescent="0.35">
      <c r="A345" s="476" t="s">
        <v>568</v>
      </c>
      <c r="B345" s="562">
        <v>220.4</v>
      </c>
      <c r="C345" s="564"/>
      <c r="D345" s="384">
        <v>-1</v>
      </c>
      <c r="E345" s="381">
        <v>-220.4</v>
      </c>
      <c r="F345" s="565">
        <v>190.18480000000002</v>
      </c>
      <c r="G345" s="566">
        <v>-190.18480000000002</v>
      </c>
    </row>
    <row r="346" spans="1:7" hidden="1" x14ac:dyDescent="0.35">
      <c r="A346" s="476" t="s">
        <v>569</v>
      </c>
      <c r="B346" s="562">
        <v>220.4</v>
      </c>
      <c r="C346" s="564"/>
      <c r="D346" s="384">
        <v>-1</v>
      </c>
      <c r="E346" s="381">
        <v>-220.4</v>
      </c>
      <c r="F346" s="565">
        <v>190.18480000000002</v>
      </c>
      <c r="G346" s="566">
        <v>-190.18480000000002</v>
      </c>
    </row>
    <row r="347" spans="1:7" hidden="1" x14ac:dyDescent="0.35">
      <c r="A347" s="476" t="s">
        <v>570</v>
      </c>
      <c r="B347" s="562">
        <v>220.4</v>
      </c>
      <c r="C347" s="564"/>
      <c r="D347" s="384">
        <v>-1</v>
      </c>
      <c r="E347" s="381">
        <v>-220.4</v>
      </c>
      <c r="F347" s="565">
        <v>190.18480000000002</v>
      </c>
      <c r="G347" s="566">
        <v>-190.18480000000002</v>
      </c>
    </row>
    <row r="348" spans="1:7" hidden="1" x14ac:dyDescent="0.35">
      <c r="A348" s="476" t="s">
        <v>571</v>
      </c>
      <c r="B348" s="562">
        <v>220.4</v>
      </c>
      <c r="C348" s="564"/>
      <c r="D348" s="384">
        <v>-1</v>
      </c>
      <c r="E348" s="381">
        <v>-220.4</v>
      </c>
      <c r="F348" s="565">
        <v>190.18480000000002</v>
      </c>
      <c r="G348" s="566">
        <v>-190.18480000000002</v>
      </c>
    </row>
    <row r="349" spans="1:7" hidden="1" x14ac:dyDescent="0.35">
      <c r="A349" s="476" t="s">
        <v>572</v>
      </c>
      <c r="B349" s="562">
        <v>220.4</v>
      </c>
      <c r="C349" s="564"/>
      <c r="D349" s="384">
        <v>-1</v>
      </c>
      <c r="E349" s="381">
        <v>-220.4</v>
      </c>
      <c r="F349" s="565">
        <v>190.18480000000002</v>
      </c>
      <c r="G349" s="566">
        <v>-190.18480000000002</v>
      </c>
    </row>
    <row r="350" spans="1:7" hidden="1" x14ac:dyDescent="0.35">
      <c r="A350" s="476" t="s">
        <v>573</v>
      </c>
      <c r="B350" s="562">
        <v>220.4</v>
      </c>
      <c r="C350" s="564"/>
      <c r="D350" s="384">
        <v>-1</v>
      </c>
      <c r="E350" s="381">
        <v>-220.4</v>
      </c>
      <c r="F350" s="565">
        <v>190.18480000000002</v>
      </c>
      <c r="G350" s="566">
        <v>-190.18480000000002</v>
      </c>
    </row>
    <row r="351" spans="1:7" hidden="1" x14ac:dyDescent="0.35">
      <c r="A351" s="476" t="s">
        <v>574</v>
      </c>
      <c r="B351" s="562">
        <v>220.18</v>
      </c>
      <c r="C351" s="564"/>
      <c r="D351" s="384">
        <v>-1</v>
      </c>
      <c r="E351" s="381">
        <v>-220.18</v>
      </c>
      <c r="F351" s="565">
        <v>190.18480000000002</v>
      </c>
      <c r="G351" s="566">
        <v>35</v>
      </c>
    </row>
    <row r="352" spans="1:7" hidden="1" x14ac:dyDescent="0.35">
      <c r="A352" s="476" t="s">
        <v>575</v>
      </c>
      <c r="B352" s="562">
        <v>220.18</v>
      </c>
      <c r="C352" s="564"/>
      <c r="D352" s="384">
        <v>-1</v>
      </c>
      <c r="E352" s="381">
        <v>-220.18</v>
      </c>
      <c r="F352" s="565">
        <v>190.18480000000002</v>
      </c>
      <c r="G352" s="566">
        <v>35</v>
      </c>
    </row>
    <row r="353" spans="1:7" hidden="1" x14ac:dyDescent="0.35">
      <c r="A353" s="476" t="s">
        <v>576</v>
      </c>
      <c r="B353" s="562">
        <v>220.18</v>
      </c>
      <c r="C353" s="564"/>
      <c r="D353" s="384">
        <v>-1</v>
      </c>
      <c r="E353" s="381">
        <v>-220.18</v>
      </c>
      <c r="F353" s="565">
        <v>190.18480000000002</v>
      </c>
      <c r="G353" s="566">
        <v>35</v>
      </c>
    </row>
    <row r="354" spans="1:7" hidden="1" x14ac:dyDescent="0.35">
      <c r="A354" s="476" t="s">
        <v>577</v>
      </c>
      <c r="B354" s="562">
        <v>220.4</v>
      </c>
      <c r="C354" s="564"/>
      <c r="D354" s="384">
        <v>-1</v>
      </c>
      <c r="E354" s="381">
        <v>-220.4</v>
      </c>
      <c r="F354" s="565">
        <v>190.18480000000002</v>
      </c>
      <c r="G354" s="566">
        <v>-190.18480000000002</v>
      </c>
    </row>
    <row r="355" spans="1:7" hidden="1" x14ac:dyDescent="0.35">
      <c r="A355" s="476" t="s">
        <v>578</v>
      </c>
      <c r="B355" s="562">
        <v>220.4</v>
      </c>
      <c r="C355" s="564"/>
      <c r="D355" s="384">
        <v>-1</v>
      </c>
      <c r="E355" s="381">
        <v>-220.4</v>
      </c>
      <c r="F355" s="565">
        <v>190.18480000000002</v>
      </c>
      <c r="G355" s="566">
        <v>-190.18480000000002</v>
      </c>
    </row>
    <row r="356" spans="1:7" hidden="1" x14ac:dyDescent="0.35">
      <c r="A356" s="476" t="s">
        <v>579</v>
      </c>
      <c r="B356" s="562">
        <v>220.4</v>
      </c>
      <c r="C356" s="564"/>
      <c r="D356" s="384">
        <v>-1</v>
      </c>
      <c r="E356" s="381">
        <v>-220.4</v>
      </c>
      <c r="F356" s="565">
        <v>190.18480000000002</v>
      </c>
      <c r="G356" s="566">
        <v>-190.18480000000002</v>
      </c>
    </row>
    <row r="357" spans="1:7" hidden="1" x14ac:dyDescent="0.35">
      <c r="A357" s="476" t="s">
        <v>580</v>
      </c>
      <c r="B357" s="562">
        <v>220.18</v>
      </c>
      <c r="C357" s="564"/>
      <c r="D357" s="384">
        <v>-1</v>
      </c>
      <c r="E357" s="381">
        <v>-220.18</v>
      </c>
      <c r="F357" s="565">
        <v>190.18480000000002</v>
      </c>
      <c r="G357" s="566">
        <v>35</v>
      </c>
    </row>
    <row r="358" spans="1:7" hidden="1" x14ac:dyDescent="0.35">
      <c r="A358" s="476" t="s">
        <v>581</v>
      </c>
      <c r="B358" s="562">
        <v>220.18</v>
      </c>
      <c r="C358" s="564"/>
      <c r="D358" s="384">
        <v>-1</v>
      </c>
      <c r="E358" s="381">
        <v>-220.18</v>
      </c>
      <c r="F358" s="565">
        <v>190.18480000000002</v>
      </c>
      <c r="G358" s="566">
        <v>35</v>
      </c>
    </row>
    <row r="359" spans="1:7" hidden="1" x14ac:dyDescent="0.35">
      <c r="A359" s="476" t="s">
        <v>582</v>
      </c>
      <c r="B359" s="562">
        <v>220.18</v>
      </c>
      <c r="C359" s="564"/>
      <c r="D359" s="384">
        <v>-1</v>
      </c>
      <c r="E359" s="381">
        <v>-220.18</v>
      </c>
      <c r="F359" s="565">
        <v>190.18480000000002</v>
      </c>
      <c r="G359" s="566">
        <v>35</v>
      </c>
    </row>
    <row r="360" spans="1:7" hidden="1" x14ac:dyDescent="0.35">
      <c r="A360" s="476" t="s">
        <v>583</v>
      </c>
      <c r="B360" s="562">
        <v>220.18</v>
      </c>
      <c r="C360" s="564"/>
      <c r="D360" s="384">
        <v>-1</v>
      </c>
      <c r="E360" s="381">
        <v>-220.18</v>
      </c>
      <c r="F360" s="565">
        <v>190.18480000000002</v>
      </c>
      <c r="G360" s="566">
        <v>35</v>
      </c>
    </row>
    <row r="361" spans="1:7" ht="19.5" customHeight="1" x14ac:dyDescent="0.35">
      <c r="A361" s="433" t="s">
        <v>584</v>
      </c>
      <c r="B361" s="563">
        <v>192.67</v>
      </c>
      <c r="C361" s="567">
        <v>200.3768</v>
      </c>
      <c r="D361" s="57">
        <v>4.0000000000000084E-2</v>
      </c>
      <c r="E361" s="100">
        <v>7.7068000000000154</v>
      </c>
      <c r="F361" s="557">
        <v>190.18480000000002</v>
      </c>
      <c r="G361" s="558">
        <v>14.19</v>
      </c>
    </row>
    <row r="362" spans="1:7" x14ac:dyDescent="0.35">
      <c r="A362" s="433" t="s">
        <v>585</v>
      </c>
      <c r="B362" s="563">
        <v>198.46</v>
      </c>
      <c r="C362" s="567">
        <v>206.39840000000004</v>
      </c>
      <c r="D362" s="57">
        <v>4.0000000000000147E-2</v>
      </c>
      <c r="E362" s="100">
        <v>7.9384000000000299</v>
      </c>
      <c r="F362" s="557">
        <v>190.18480000000002</v>
      </c>
      <c r="G362" s="558">
        <v>16.213600000000014</v>
      </c>
    </row>
    <row r="363" spans="1:7" x14ac:dyDescent="0.35">
      <c r="A363" s="433" t="s">
        <v>586</v>
      </c>
      <c r="B363" s="563">
        <v>198.46</v>
      </c>
      <c r="C363" s="567">
        <v>206.39840000000004</v>
      </c>
      <c r="D363" s="57">
        <v>4.0000000000000147E-2</v>
      </c>
      <c r="E363" s="100">
        <v>7.9384000000000299</v>
      </c>
      <c r="F363" s="557">
        <v>190.18480000000002</v>
      </c>
      <c r="G363" s="558">
        <v>16.213600000000014</v>
      </c>
    </row>
    <row r="364" spans="1:7" x14ac:dyDescent="0.35">
      <c r="A364" s="433" t="s">
        <v>587</v>
      </c>
      <c r="B364" s="563">
        <v>198.46</v>
      </c>
      <c r="C364" s="567">
        <v>206.39840000000004</v>
      </c>
      <c r="D364" s="57">
        <v>4.0000000000000147E-2</v>
      </c>
      <c r="E364" s="100">
        <v>7.9384000000000299</v>
      </c>
      <c r="F364" s="557">
        <v>190.18480000000002</v>
      </c>
      <c r="G364" s="558">
        <v>16.213600000000014</v>
      </c>
    </row>
    <row r="365" spans="1:7" x14ac:dyDescent="0.35">
      <c r="A365" s="433" t="s">
        <v>588</v>
      </c>
      <c r="B365" s="563">
        <v>198.46</v>
      </c>
      <c r="C365" s="567">
        <v>206.39840000000004</v>
      </c>
      <c r="D365" s="57">
        <v>4.0000000000000147E-2</v>
      </c>
      <c r="E365" s="100">
        <v>7.9384000000000299</v>
      </c>
      <c r="F365" s="557">
        <v>190.18480000000002</v>
      </c>
      <c r="G365" s="558">
        <v>16.213600000000014</v>
      </c>
    </row>
    <row r="366" spans="1:7" x14ac:dyDescent="0.35">
      <c r="A366" s="433" t="s">
        <v>589</v>
      </c>
      <c r="B366" s="563">
        <v>198.46</v>
      </c>
      <c r="C366" s="567">
        <v>206.39840000000004</v>
      </c>
      <c r="D366" s="57">
        <v>4.0000000000000147E-2</v>
      </c>
      <c r="E366" s="100">
        <v>7.9384000000000299</v>
      </c>
      <c r="F366" s="557">
        <v>190.18480000000002</v>
      </c>
      <c r="G366" s="558">
        <v>16.213600000000014</v>
      </c>
    </row>
    <row r="367" spans="1:7" x14ac:dyDescent="0.35">
      <c r="A367" s="433" t="s">
        <v>590</v>
      </c>
      <c r="B367" s="563">
        <v>198.46</v>
      </c>
      <c r="C367" s="567">
        <v>206.39840000000004</v>
      </c>
      <c r="D367" s="57">
        <v>4.0000000000000147E-2</v>
      </c>
      <c r="E367" s="100">
        <v>7.9384000000000299</v>
      </c>
      <c r="F367" s="557">
        <v>190.18480000000002</v>
      </c>
      <c r="G367" s="558">
        <v>16.213600000000014</v>
      </c>
    </row>
    <row r="368" spans="1:7" x14ac:dyDescent="0.35">
      <c r="A368" s="433" t="s">
        <v>591</v>
      </c>
      <c r="B368" s="563">
        <v>198.46</v>
      </c>
      <c r="C368" s="567">
        <v>206.39840000000004</v>
      </c>
      <c r="D368" s="57">
        <v>4.0000000000000147E-2</v>
      </c>
      <c r="E368" s="100">
        <v>7.9384000000000299</v>
      </c>
      <c r="F368" s="557">
        <v>190.18480000000002</v>
      </c>
      <c r="G368" s="558">
        <v>16.213600000000014</v>
      </c>
    </row>
    <row r="369" spans="1:7" x14ac:dyDescent="0.35">
      <c r="A369" s="433" t="s">
        <v>592</v>
      </c>
      <c r="B369" s="563">
        <v>198.46</v>
      </c>
      <c r="C369" s="567">
        <v>206.39840000000004</v>
      </c>
      <c r="D369" s="57">
        <v>4.0000000000000147E-2</v>
      </c>
      <c r="E369" s="100">
        <v>7.9384000000000299</v>
      </c>
      <c r="F369" s="557">
        <v>190.18480000000002</v>
      </c>
      <c r="G369" s="558">
        <v>16.213600000000014</v>
      </c>
    </row>
    <row r="370" spans="1:7" x14ac:dyDescent="0.35">
      <c r="A370" s="433" t="s">
        <v>593</v>
      </c>
      <c r="B370" s="563">
        <v>198.46</v>
      </c>
      <c r="C370" s="567">
        <v>206.39840000000004</v>
      </c>
      <c r="D370" s="57">
        <v>4.0000000000000147E-2</v>
      </c>
      <c r="E370" s="100">
        <v>7.9384000000000299</v>
      </c>
      <c r="F370" s="557">
        <v>190.18480000000002</v>
      </c>
      <c r="G370" s="558">
        <v>16.213600000000014</v>
      </c>
    </row>
    <row r="371" spans="1:7" x14ac:dyDescent="0.35">
      <c r="A371" s="433" t="s">
        <v>594</v>
      </c>
      <c r="B371" s="563">
        <v>237.77</v>
      </c>
      <c r="C371" s="567">
        <v>247.28080000000003</v>
      </c>
      <c r="D371" s="57">
        <v>4.000000000000007E-2</v>
      </c>
      <c r="E371" s="100">
        <v>9.5108000000000175</v>
      </c>
      <c r="F371" s="557">
        <v>190.18480000000002</v>
      </c>
      <c r="G371" s="558">
        <v>57.096000000000004</v>
      </c>
    </row>
    <row r="372" spans="1:7" x14ac:dyDescent="0.35">
      <c r="A372" s="433" t="s">
        <v>595</v>
      </c>
      <c r="B372" s="563">
        <v>237.77</v>
      </c>
      <c r="C372" s="567">
        <v>247.28080000000003</v>
      </c>
      <c r="D372" s="57">
        <v>4.000000000000007E-2</v>
      </c>
      <c r="E372" s="100">
        <v>9.5108000000000175</v>
      </c>
      <c r="F372" s="557">
        <v>190.18480000000002</v>
      </c>
      <c r="G372" s="558">
        <v>57.096000000000004</v>
      </c>
    </row>
    <row r="373" spans="1:7" x14ac:dyDescent="0.35">
      <c r="A373" s="433" t="s">
        <v>596</v>
      </c>
      <c r="B373" s="563">
        <v>237.77</v>
      </c>
      <c r="C373" s="567">
        <v>247.28080000000003</v>
      </c>
      <c r="D373" s="57">
        <v>4.000000000000007E-2</v>
      </c>
      <c r="E373" s="100">
        <v>9.5108000000000175</v>
      </c>
      <c r="F373" s="557">
        <v>190.18480000000002</v>
      </c>
      <c r="G373" s="558">
        <v>57.096000000000004</v>
      </c>
    </row>
    <row r="374" spans="1:7" x14ac:dyDescent="0.35">
      <c r="A374" s="433" t="s">
        <v>597</v>
      </c>
      <c r="B374" s="563">
        <v>237.77</v>
      </c>
      <c r="C374" s="567">
        <v>247.28080000000003</v>
      </c>
      <c r="D374" s="57">
        <v>4.000000000000007E-2</v>
      </c>
      <c r="E374" s="100">
        <v>9.5108000000000175</v>
      </c>
      <c r="F374" s="557">
        <v>190.18480000000002</v>
      </c>
      <c r="G374" s="558">
        <v>57.096000000000004</v>
      </c>
    </row>
    <row r="375" spans="1:7" x14ac:dyDescent="0.35">
      <c r="A375" s="433" t="s">
        <v>598</v>
      </c>
      <c r="B375" s="563">
        <v>237.77</v>
      </c>
      <c r="C375" s="567">
        <v>247.28080000000003</v>
      </c>
      <c r="D375" s="57">
        <v>4.000000000000007E-2</v>
      </c>
      <c r="E375" s="100">
        <v>9.5108000000000175</v>
      </c>
      <c r="F375" s="557">
        <v>190.18480000000002</v>
      </c>
      <c r="G375" s="558">
        <v>57.096000000000004</v>
      </c>
    </row>
    <row r="376" spans="1:7" x14ac:dyDescent="0.35">
      <c r="A376" s="433" t="s">
        <v>599</v>
      </c>
      <c r="B376" s="563">
        <v>237.77</v>
      </c>
      <c r="C376" s="567">
        <v>247.28080000000003</v>
      </c>
      <c r="D376" s="57">
        <v>4.000000000000007E-2</v>
      </c>
      <c r="E376" s="100">
        <v>9.5108000000000175</v>
      </c>
      <c r="F376" s="557">
        <v>190.18480000000002</v>
      </c>
      <c r="G376" s="558">
        <v>57.096000000000004</v>
      </c>
    </row>
    <row r="377" spans="1:7" x14ac:dyDescent="0.35">
      <c r="A377" s="433" t="s">
        <v>600</v>
      </c>
      <c r="B377" s="563">
        <v>237.77</v>
      </c>
      <c r="C377" s="567">
        <v>247.28080000000003</v>
      </c>
      <c r="D377" s="57">
        <v>4.000000000000007E-2</v>
      </c>
      <c r="E377" s="100">
        <v>9.5108000000000175</v>
      </c>
      <c r="F377" s="557">
        <v>190.18480000000002</v>
      </c>
      <c r="G377" s="558">
        <v>57.096000000000004</v>
      </c>
    </row>
    <row r="378" spans="1:7" x14ac:dyDescent="0.35">
      <c r="A378" s="433" t="s">
        <v>601</v>
      </c>
      <c r="B378" s="563">
        <v>237.77</v>
      </c>
      <c r="C378" s="567">
        <v>247.28080000000003</v>
      </c>
      <c r="D378" s="57">
        <v>4.000000000000007E-2</v>
      </c>
      <c r="E378" s="100">
        <v>9.5108000000000175</v>
      </c>
      <c r="F378" s="557">
        <v>190.18480000000002</v>
      </c>
      <c r="G378" s="558">
        <v>57.096000000000004</v>
      </c>
    </row>
    <row r="379" spans="1:7" x14ac:dyDescent="0.35">
      <c r="A379" s="433" t="s">
        <v>602</v>
      </c>
      <c r="B379" s="563">
        <v>237.77</v>
      </c>
      <c r="C379" s="567">
        <v>247.28080000000003</v>
      </c>
      <c r="D379" s="57">
        <v>4.000000000000007E-2</v>
      </c>
      <c r="E379" s="100">
        <v>9.5108000000000175</v>
      </c>
      <c r="F379" s="557">
        <v>190.18480000000002</v>
      </c>
      <c r="G379" s="558">
        <v>57.096000000000004</v>
      </c>
    </row>
    <row r="380" spans="1:7" x14ac:dyDescent="0.35">
      <c r="A380" s="433" t="s">
        <v>603</v>
      </c>
      <c r="B380" s="563">
        <v>237.77</v>
      </c>
      <c r="C380" s="567">
        <v>247.28080000000003</v>
      </c>
      <c r="D380" s="57">
        <v>4.000000000000007E-2</v>
      </c>
      <c r="E380" s="100">
        <v>9.5108000000000175</v>
      </c>
      <c r="F380" s="557">
        <v>190.18480000000002</v>
      </c>
      <c r="G380" s="558">
        <v>57.096000000000004</v>
      </c>
    </row>
    <row r="381" spans="1:7" x14ac:dyDescent="0.35">
      <c r="A381" s="433" t="s">
        <v>604</v>
      </c>
      <c r="B381" s="563">
        <v>277.14</v>
      </c>
      <c r="C381" s="567">
        <v>288.22559999999999</v>
      </c>
      <c r="D381" s="57">
        <v>0.04</v>
      </c>
      <c r="E381" s="100">
        <v>11.085599999999999</v>
      </c>
      <c r="F381" s="557">
        <v>190.18480000000002</v>
      </c>
      <c r="G381" s="558">
        <v>98.040799999999962</v>
      </c>
    </row>
    <row r="382" spans="1:7" x14ac:dyDescent="0.35">
      <c r="A382" s="433" t="s">
        <v>605</v>
      </c>
      <c r="B382" s="563">
        <v>277.14</v>
      </c>
      <c r="C382" s="567">
        <v>288.22559999999999</v>
      </c>
      <c r="D382" s="57">
        <v>0.04</v>
      </c>
      <c r="E382" s="100">
        <v>11.085599999999999</v>
      </c>
      <c r="F382" s="557">
        <v>190.18480000000002</v>
      </c>
      <c r="G382" s="558">
        <v>98.040799999999962</v>
      </c>
    </row>
    <row r="383" spans="1:7" x14ac:dyDescent="0.35">
      <c r="A383" s="433" t="s">
        <v>606</v>
      </c>
      <c r="B383" s="563">
        <v>198.46</v>
      </c>
      <c r="C383" s="567">
        <v>206.39840000000004</v>
      </c>
      <c r="D383" s="57">
        <v>4.0000000000000147E-2</v>
      </c>
      <c r="E383" s="100">
        <v>7.9384000000000299</v>
      </c>
      <c r="F383" s="557">
        <v>190.18480000000002</v>
      </c>
      <c r="G383" s="558">
        <v>16.213600000000014</v>
      </c>
    </row>
    <row r="384" spans="1:7" x14ac:dyDescent="0.35">
      <c r="A384" s="433" t="s">
        <v>607</v>
      </c>
      <c r="B384" s="563">
        <v>198.46</v>
      </c>
      <c r="C384" s="567">
        <v>206.39840000000004</v>
      </c>
      <c r="D384" s="57">
        <v>4.0000000000000147E-2</v>
      </c>
      <c r="E384" s="100">
        <v>7.9384000000000299</v>
      </c>
      <c r="F384" s="557">
        <v>190.18480000000002</v>
      </c>
      <c r="G384" s="558">
        <v>16.213600000000014</v>
      </c>
    </row>
    <row r="385" spans="1:7" x14ac:dyDescent="0.35">
      <c r="A385" s="433" t="s">
        <v>608</v>
      </c>
      <c r="B385" s="563">
        <v>198.46</v>
      </c>
      <c r="C385" s="567">
        <v>206.39840000000004</v>
      </c>
      <c r="D385" s="57">
        <v>4.0000000000000147E-2</v>
      </c>
      <c r="E385" s="100">
        <v>7.9384000000000299</v>
      </c>
      <c r="F385" s="557">
        <v>190.18480000000002</v>
      </c>
      <c r="G385" s="558">
        <v>16.213600000000014</v>
      </c>
    </row>
    <row r="386" spans="1:7" x14ac:dyDescent="0.35">
      <c r="A386" s="433" t="s">
        <v>609</v>
      </c>
      <c r="B386" s="563">
        <v>198.46</v>
      </c>
      <c r="C386" s="567">
        <v>206.39840000000004</v>
      </c>
      <c r="D386" s="57">
        <v>4.0000000000000147E-2</v>
      </c>
      <c r="E386" s="100">
        <v>7.9384000000000299</v>
      </c>
      <c r="F386" s="557">
        <v>190.18480000000002</v>
      </c>
      <c r="G386" s="558">
        <v>16.213600000000014</v>
      </c>
    </row>
    <row r="387" spans="1:7" x14ac:dyDescent="0.35">
      <c r="A387" s="433" t="s">
        <v>610</v>
      </c>
      <c r="B387" s="563">
        <v>237.77</v>
      </c>
      <c r="C387" s="567">
        <v>247.28080000000003</v>
      </c>
      <c r="D387" s="57">
        <v>4.000000000000007E-2</v>
      </c>
      <c r="E387" s="100">
        <v>9.5108000000000175</v>
      </c>
      <c r="F387" s="557">
        <v>190.18480000000002</v>
      </c>
      <c r="G387" s="558">
        <v>57.096000000000004</v>
      </c>
    </row>
    <row r="388" spans="1:7" x14ac:dyDescent="0.35">
      <c r="A388" s="433" t="s">
        <v>611</v>
      </c>
      <c r="B388" s="563">
        <v>237.77</v>
      </c>
      <c r="C388" s="567">
        <v>247.28080000000003</v>
      </c>
      <c r="D388" s="57">
        <v>4.000000000000007E-2</v>
      </c>
      <c r="E388" s="100">
        <v>9.5108000000000175</v>
      </c>
      <c r="F388" s="557">
        <v>190.18480000000002</v>
      </c>
      <c r="G388" s="558">
        <v>57.096000000000004</v>
      </c>
    </row>
    <row r="389" spans="1:7" ht="16" thickBot="1" x14ac:dyDescent="0.4">
      <c r="A389" s="433" t="s">
        <v>612</v>
      </c>
      <c r="B389" s="246">
        <v>237.77</v>
      </c>
      <c r="C389" s="567">
        <v>247.28080000000003</v>
      </c>
      <c r="D389" s="58">
        <v>4.000000000000007E-2</v>
      </c>
      <c r="E389" s="99">
        <v>9.5108000000000175</v>
      </c>
      <c r="F389" s="577">
        <v>190.18480000000002</v>
      </c>
      <c r="G389" s="578">
        <v>57.096000000000004</v>
      </c>
    </row>
    <row r="390" spans="1:7" ht="16" thickBot="1" x14ac:dyDescent="0.4">
      <c r="A390" s="142" t="s">
        <v>35</v>
      </c>
      <c r="B390" s="179"/>
      <c r="C390" s="106"/>
      <c r="D390" s="105"/>
      <c r="E390" s="142"/>
      <c r="F390" s="171"/>
      <c r="G390" s="172"/>
    </row>
    <row r="391" spans="1:7" s="137" customFormat="1" x14ac:dyDescent="0.25">
      <c r="A391" s="214" t="s">
        <v>613</v>
      </c>
      <c r="B391" s="213">
        <v>187.98</v>
      </c>
      <c r="C391" s="169">
        <v>197.14</v>
      </c>
      <c r="D391" s="215">
        <v>4.8728588147675271E-2</v>
      </c>
      <c r="E391" s="101">
        <v>9.1599999999999966</v>
      </c>
      <c r="F391" s="216">
        <v>192.34</v>
      </c>
      <c r="G391" s="217">
        <v>4.7999999999999829</v>
      </c>
    </row>
    <row r="392" spans="1:7" s="137" customFormat="1" x14ac:dyDescent="0.25">
      <c r="A392" s="600" t="s">
        <v>614</v>
      </c>
      <c r="B392" s="182">
        <v>185.48</v>
      </c>
      <c r="C392" s="241">
        <v>194.64</v>
      </c>
      <c r="D392" s="601">
        <v>4.9385378477463861E-2</v>
      </c>
      <c r="E392" s="100">
        <v>9.1599999999999966</v>
      </c>
      <c r="F392" s="602">
        <v>192.34</v>
      </c>
      <c r="G392" s="603">
        <v>2.2999999999999829</v>
      </c>
    </row>
    <row r="393" spans="1:7" s="137" customFormat="1" x14ac:dyDescent="0.25">
      <c r="A393" s="600" t="s">
        <v>615</v>
      </c>
      <c r="B393" s="182">
        <v>185.87</v>
      </c>
      <c r="C393" s="241">
        <v>195.03</v>
      </c>
      <c r="D393" s="601">
        <v>4.9281756066067661E-2</v>
      </c>
      <c r="E393" s="100">
        <v>9.1599999999999966</v>
      </c>
      <c r="F393" s="602">
        <v>192.34</v>
      </c>
      <c r="G393" s="603">
        <v>2.6899999999999977</v>
      </c>
    </row>
    <row r="394" spans="1:7" s="137" customFormat="1" x14ac:dyDescent="0.25">
      <c r="A394" s="600" t="s">
        <v>616</v>
      </c>
      <c r="B394" s="182">
        <v>190.74</v>
      </c>
      <c r="C394" s="241">
        <v>199.9</v>
      </c>
      <c r="D394" s="601">
        <v>4.8023487469854229E-2</v>
      </c>
      <c r="E394" s="100">
        <v>9.1599999999999966</v>
      </c>
      <c r="F394" s="602">
        <v>192.34</v>
      </c>
      <c r="G394" s="603">
        <v>7.5600000000000023</v>
      </c>
    </row>
    <row r="395" spans="1:7" s="137" customFormat="1" x14ac:dyDescent="0.25">
      <c r="A395" s="600" t="s">
        <v>617</v>
      </c>
      <c r="B395" s="182">
        <v>186</v>
      </c>
      <c r="C395" s="241">
        <v>195.16</v>
      </c>
      <c r="D395" s="601">
        <v>4.9247311827956969E-2</v>
      </c>
      <c r="E395" s="100">
        <v>9.1599999999999966</v>
      </c>
      <c r="F395" s="602">
        <v>192.34</v>
      </c>
      <c r="G395" s="603">
        <v>2.8199999999999932</v>
      </c>
    </row>
    <row r="396" spans="1:7" s="137" customFormat="1" x14ac:dyDescent="0.25">
      <c r="A396" s="600" t="s">
        <v>618</v>
      </c>
      <c r="B396" s="182">
        <v>191.96</v>
      </c>
      <c r="C396" s="241">
        <v>201.12</v>
      </c>
      <c r="D396" s="601">
        <v>4.7718274640550097E-2</v>
      </c>
      <c r="E396" s="100">
        <v>9.1599999999999966</v>
      </c>
      <c r="F396" s="602">
        <v>192.34</v>
      </c>
      <c r="G396" s="603">
        <v>8.7800000000000011</v>
      </c>
    </row>
    <row r="397" spans="1:7" s="137" customFormat="1" x14ac:dyDescent="0.25">
      <c r="A397" s="600" t="s">
        <v>619</v>
      </c>
      <c r="B397" s="182">
        <v>194.93</v>
      </c>
      <c r="C397" s="241">
        <v>204.09</v>
      </c>
      <c r="D397" s="601">
        <v>4.6991227620171327E-2</v>
      </c>
      <c r="E397" s="100">
        <v>9.1599999999999966</v>
      </c>
      <c r="F397" s="602">
        <v>192.34</v>
      </c>
      <c r="G397" s="603">
        <v>11.75</v>
      </c>
    </row>
    <row r="398" spans="1:7" s="137" customFormat="1" x14ac:dyDescent="0.25">
      <c r="A398" s="600" t="s">
        <v>620</v>
      </c>
      <c r="B398" s="182">
        <v>192.64</v>
      </c>
      <c r="C398" s="241">
        <v>201.79999999999998</v>
      </c>
      <c r="D398" s="601">
        <v>4.7549833887043175E-2</v>
      </c>
      <c r="E398" s="100">
        <v>9.1599999999999966</v>
      </c>
      <c r="F398" s="602">
        <v>192.34</v>
      </c>
      <c r="G398" s="603">
        <v>9.4599999999999795</v>
      </c>
    </row>
    <row r="399" spans="1:7" s="135" customFormat="1" x14ac:dyDescent="0.25">
      <c r="A399" s="600" t="s">
        <v>621</v>
      </c>
      <c r="B399" s="182">
        <v>191.04</v>
      </c>
      <c r="C399" s="241">
        <v>200.2</v>
      </c>
      <c r="D399" s="601">
        <v>4.7948073701842529E-2</v>
      </c>
      <c r="E399" s="100">
        <v>9.1599999999999966</v>
      </c>
      <c r="F399" s="602">
        <v>192.34</v>
      </c>
      <c r="G399" s="603">
        <v>7.8599999999999852</v>
      </c>
    </row>
    <row r="400" spans="1:7" s="135" customFormat="1" x14ac:dyDescent="0.25">
      <c r="A400" s="600" t="s">
        <v>622</v>
      </c>
      <c r="B400" s="182">
        <v>197.18</v>
      </c>
      <c r="C400" s="241">
        <v>206.34</v>
      </c>
      <c r="D400" s="601">
        <v>4.645501572167561E-2</v>
      </c>
      <c r="E400" s="100">
        <v>9.1599999999999966</v>
      </c>
      <c r="F400" s="602">
        <v>192.34</v>
      </c>
      <c r="G400" s="603">
        <v>14</v>
      </c>
    </row>
    <row r="401" spans="1:7" s="135" customFormat="1" x14ac:dyDescent="0.25">
      <c r="A401" s="600" t="s">
        <v>623</v>
      </c>
      <c r="B401" s="182">
        <v>208.18</v>
      </c>
      <c r="C401" s="241">
        <v>217.34</v>
      </c>
      <c r="D401" s="601">
        <v>4.400038428283215E-2</v>
      </c>
      <c r="E401" s="100">
        <v>9.1599999999999966</v>
      </c>
      <c r="F401" s="602">
        <v>192.34</v>
      </c>
      <c r="G401" s="603">
        <v>25</v>
      </c>
    </row>
    <row r="402" spans="1:7" s="135" customFormat="1" x14ac:dyDescent="0.25">
      <c r="A402" s="604" t="s">
        <v>624</v>
      </c>
      <c r="B402" s="182">
        <v>199.84</v>
      </c>
      <c r="C402" s="241">
        <v>209</v>
      </c>
      <c r="D402" s="601">
        <v>4.5836669335468358E-2</v>
      </c>
      <c r="E402" s="100">
        <v>9.1599999999999966</v>
      </c>
      <c r="F402" s="602">
        <v>192.34</v>
      </c>
      <c r="G402" s="603">
        <v>16.659999999999997</v>
      </c>
    </row>
    <row r="403" spans="1:7" s="135" customFormat="1" x14ac:dyDescent="0.25">
      <c r="A403" s="604" t="s">
        <v>625</v>
      </c>
      <c r="B403" s="182">
        <v>208.18</v>
      </c>
      <c r="C403" s="241">
        <v>217.34</v>
      </c>
      <c r="D403" s="601">
        <v>4.400038428283215E-2</v>
      </c>
      <c r="E403" s="100">
        <v>9.1599999999999966</v>
      </c>
      <c r="F403" s="602">
        <v>192.34</v>
      </c>
      <c r="G403" s="603">
        <v>25</v>
      </c>
    </row>
    <row r="404" spans="1:7" s="135" customFormat="1" x14ac:dyDescent="0.25">
      <c r="A404" s="600" t="s">
        <v>626</v>
      </c>
      <c r="B404" s="182">
        <v>212.18</v>
      </c>
      <c r="C404" s="241">
        <v>221.34</v>
      </c>
      <c r="D404" s="601">
        <v>4.3170892638325929E-2</v>
      </c>
      <c r="E404" s="100">
        <v>9.1599999999999966</v>
      </c>
      <c r="F404" s="602">
        <v>192.34</v>
      </c>
      <c r="G404" s="603">
        <v>29</v>
      </c>
    </row>
    <row r="405" spans="1:7" s="135" customFormat="1" x14ac:dyDescent="0.25">
      <c r="A405" s="600" t="s">
        <v>627</v>
      </c>
      <c r="B405" s="182">
        <v>212.18</v>
      </c>
      <c r="C405" s="241">
        <v>221.34</v>
      </c>
      <c r="D405" s="601">
        <v>4.3170892638325929E-2</v>
      </c>
      <c r="E405" s="100">
        <v>9.1599999999999966</v>
      </c>
      <c r="F405" s="602">
        <v>192.34</v>
      </c>
      <c r="G405" s="603">
        <v>29</v>
      </c>
    </row>
    <row r="406" spans="1:7" s="135" customFormat="1" x14ac:dyDescent="0.25">
      <c r="A406" s="600" t="s">
        <v>628</v>
      </c>
      <c r="B406" s="182">
        <v>212.18</v>
      </c>
      <c r="C406" s="241">
        <v>221.34</v>
      </c>
      <c r="D406" s="601">
        <v>4.3170892638325929E-2</v>
      </c>
      <c r="E406" s="100">
        <v>9.1599999999999966</v>
      </c>
      <c r="F406" s="602">
        <v>192.34</v>
      </c>
      <c r="G406" s="603">
        <v>29</v>
      </c>
    </row>
    <row r="407" spans="1:7" s="135" customFormat="1" x14ac:dyDescent="0.25">
      <c r="A407" s="600" t="s">
        <v>629</v>
      </c>
      <c r="B407" s="182">
        <v>195.68</v>
      </c>
      <c r="C407" s="241">
        <v>204.84</v>
      </c>
      <c r="D407" s="601">
        <v>4.6811120196238738E-2</v>
      </c>
      <c r="E407" s="100">
        <v>9.1599999999999966</v>
      </c>
      <c r="F407" s="602">
        <v>192.34</v>
      </c>
      <c r="G407" s="603">
        <v>12.5</v>
      </c>
    </row>
    <row r="408" spans="1:7" s="135" customFormat="1" x14ac:dyDescent="0.25">
      <c r="A408" s="600" t="s">
        <v>630</v>
      </c>
      <c r="B408" s="182">
        <v>195.68</v>
      </c>
      <c r="C408" s="241">
        <v>204.84</v>
      </c>
      <c r="D408" s="601">
        <v>4.6811120196238738E-2</v>
      </c>
      <c r="E408" s="100">
        <v>9.1599999999999966</v>
      </c>
      <c r="F408" s="602">
        <v>192.34</v>
      </c>
      <c r="G408" s="603">
        <v>12.5</v>
      </c>
    </row>
    <row r="409" spans="1:7" s="135" customFormat="1" x14ac:dyDescent="0.25">
      <c r="A409" s="600" t="s">
        <v>631</v>
      </c>
      <c r="B409" s="182">
        <v>201.93</v>
      </c>
      <c r="C409" s="241">
        <v>211.09</v>
      </c>
      <c r="D409" s="601">
        <v>4.5362254246521051E-2</v>
      </c>
      <c r="E409" s="100">
        <v>9.1599999999999966</v>
      </c>
      <c r="F409" s="602">
        <v>192.34</v>
      </c>
      <c r="G409" s="603">
        <v>18.75</v>
      </c>
    </row>
    <row r="410" spans="1:7" s="135" customFormat="1" x14ac:dyDescent="0.25">
      <c r="A410" s="600" t="s">
        <v>632</v>
      </c>
      <c r="B410" s="182">
        <v>195.68</v>
      </c>
      <c r="C410" s="241">
        <v>204.84</v>
      </c>
      <c r="D410" s="601">
        <v>4.6811120196238738E-2</v>
      </c>
      <c r="E410" s="100">
        <v>9.1599999999999966</v>
      </c>
      <c r="F410" s="602">
        <v>192.34</v>
      </c>
      <c r="G410" s="603">
        <v>12.5</v>
      </c>
    </row>
    <row r="411" spans="1:7" s="135" customFormat="1" x14ac:dyDescent="0.25">
      <c r="A411" s="600" t="s">
        <v>633</v>
      </c>
      <c r="B411" s="182">
        <v>199.84</v>
      </c>
      <c r="C411" s="241">
        <v>209</v>
      </c>
      <c r="D411" s="601">
        <v>4.5836669335468358E-2</v>
      </c>
      <c r="E411" s="100">
        <v>9.1599999999999966</v>
      </c>
      <c r="F411" s="602">
        <v>192.34</v>
      </c>
      <c r="G411" s="603">
        <v>16.659999999999997</v>
      </c>
    </row>
    <row r="412" spans="1:7" s="135" customFormat="1" x14ac:dyDescent="0.25">
      <c r="A412" s="600" t="s">
        <v>634</v>
      </c>
      <c r="B412" s="182">
        <v>199.84</v>
      </c>
      <c r="C412" s="241">
        <v>209</v>
      </c>
      <c r="D412" s="601">
        <v>4.5836669335468358E-2</v>
      </c>
      <c r="E412" s="100">
        <v>9.1599999999999966</v>
      </c>
      <c r="F412" s="602">
        <v>192.34</v>
      </c>
      <c r="G412" s="603">
        <v>16.659999999999997</v>
      </c>
    </row>
    <row r="413" spans="1:7" s="135" customFormat="1" x14ac:dyDescent="0.25">
      <c r="A413" s="600" t="s">
        <v>635</v>
      </c>
      <c r="B413" s="182">
        <v>189.43</v>
      </c>
      <c r="C413" s="241">
        <v>198.59</v>
      </c>
      <c r="D413" s="601">
        <v>4.835559309507468E-2</v>
      </c>
      <c r="E413" s="100">
        <v>9.1599999999999966</v>
      </c>
      <c r="F413" s="602">
        <v>192.34</v>
      </c>
      <c r="G413" s="603">
        <v>6.25</v>
      </c>
    </row>
    <row r="414" spans="1:7" s="135" customFormat="1" x14ac:dyDescent="0.25">
      <c r="A414" s="600" t="s">
        <v>636</v>
      </c>
      <c r="B414" s="182">
        <v>193.18</v>
      </c>
      <c r="C414" s="241">
        <v>202.34</v>
      </c>
      <c r="D414" s="601">
        <v>4.7416916865099891E-2</v>
      </c>
      <c r="E414" s="100">
        <v>9.1599999999999966</v>
      </c>
      <c r="F414" s="602">
        <v>192.34</v>
      </c>
      <c r="G414" s="603">
        <v>10</v>
      </c>
    </row>
    <row r="415" spans="1:7" s="135" customFormat="1" x14ac:dyDescent="0.25">
      <c r="A415" s="600" t="s">
        <v>637</v>
      </c>
      <c r="B415" s="182">
        <v>199.84</v>
      </c>
      <c r="C415" s="241">
        <v>209</v>
      </c>
      <c r="D415" s="601">
        <v>4.5836669335468358E-2</v>
      </c>
      <c r="E415" s="100">
        <v>9.1599999999999966</v>
      </c>
      <c r="F415" s="602">
        <v>192.34</v>
      </c>
      <c r="G415" s="603">
        <v>16.659999999999997</v>
      </c>
    </row>
    <row r="416" spans="1:7" s="135" customFormat="1" x14ac:dyDescent="0.25">
      <c r="A416" s="600" t="s">
        <v>638</v>
      </c>
      <c r="B416" s="182">
        <v>195.68</v>
      </c>
      <c r="C416" s="241">
        <v>204.84</v>
      </c>
      <c r="D416" s="601">
        <v>4.6811120196238738E-2</v>
      </c>
      <c r="E416" s="100">
        <v>9.1599999999999966</v>
      </c>
      <c r="F416" s="602">
        <v>192.34</v>
      </c>
      <c r="G416" s="603">
        <v>12.5</v>
      </c>
    </row>
    <row r="417" spans="1:7" s="135" customFormat="1" x14ac:dyDescent="0.25">
      <c r="A417" s="600" t="s">
        <v>639</v>
      </c>
      <c r="B417" s="182">
        <v>185.93</v>
      </c>
      <c r="C417" s="241">
        <v>195.09</v>
      </c>
      <c r="D417" s="601">
        <v>4.926585274027858E-2</v>
      </c>
      <c r="E417" s="100">
        <v>9.1599999999999966</v>
      </c>
      <c r="F417" s="602">
        <v>192.34</v>
      </c>
      <c r="G417" s="603">
        <v>2.75</v>
      </c>
    </row>
    <row r="418" spans="1:7" s="135" customFormat="1" x14ac:dyDescent="0.25">
      <c r="A418" s="600" t="s">
        <v>640</v>
      </c>
      <c r="B418" s="182">
        <v>183.18</v>
      </c>
      <c r="C418" s="241">
        <v>192.34</v>
      </c>
      <c r="D418" s="601">
        <v>5.0005459111256666E-2</v>
      </c>
      <c r="E418" s="100">
        <v>9.1599999999999966</v>
      </c>
      <c r="F418" s="602">
        <v>192.34</v>
      </c>
      <c r="G418" s="603">
        <v>0</v>
      </c>
    </row>
    <row r="419" spans="1:7" s="135" customFormat="1" x14ac:dyDescent="0.25">
      <c r="A419" s="600" t="s">
        <v>641</v>
      </c>
      <c r="B419" s="182">
        <v>193.18</v>
      </c>
      <c r="C419" s="241">
        <v>202.34</v>
      </c>
      <c r="D419" s="601">
        <v>4.7416916865099891E-2</v>
      </c>
      <c r="E419" s="100">
        <v>9.1599999999999966</v>
      </c>
      <c r="F419" s="602">
        <v>192.34</v>
      </c>
      <c r="G419" s="603">
        <v>10</v>
      </c>
    </row>
    <row r="420" spans="1:7" s="135" customFormat="1" x14ac:dyDescent="0.25">
      <c r="A420" s="600" t="s">
        <v>642</v>
      </c>
      <c r="B420" s="182">
        <v>191.93</v>
      </c>
      <c r="C420" s="241">
        <v>201.09</v>
      </c>
      <c r="D420" s="601">
        <v>4.7725733340280289E-2</v>
      </c>
      <c r="E420" s="100">
        <v>9.1599999999999966</v>
      </c>
      <c r="F420" s="602">
        <v>192.34</v>
      </c>
      <c r="G420" s="603">
        <v>8.75</v>
      </c>
    </row>
    <row r="421" spans="1:7" s="135" customFormat="1" x14ac:dyDescent="0.25">
      <c r="A421" s="600" t="s">
        <v>643</v>
      </c>
      <c r="B421" s="182">
        <v>191.93</v>
      </c>
      <c r="C421" s="241">
        <v>201.09</v>
      </c>
      <c r="D421" s="601">
        <v>4.7725733340280289E-2</v>
      </c>
      <c r="E421" s="100">
        <v>9.1599999999999966</v>
      </c>
      <c r="F421" s="602">
        <v>192.34</v>
      </c>
      <c r="G421" s="603">
        <v>8.75</v>
      </c>
    </row>
    <row r="422" spans="1:7" s="135" customFormat="1" x14ac:dyDescent="0.25">
      <c r="A422" s="600" t="s">
        <v>644</v>
      </c>
      <c r="B422" s="182">
        <v>198.18</v>
      </c>
      <c r="C422" s="241">
        <v>207.34</v>
      </c>
      <c r="D422" s="601">
        <v>4.6220607528509414E-2</v>
      </c>
      <c r="E422" s="100">
        <v>9.1599999999999966</v>
      </c>
      <c r="F422" s="602">
        <v>192.34</v>
      </c>
      <c r="G422" s="739">
        <v>15</v>
      </c>
    </row>
    <row r="423" spans="1:7" s="135" customFormat="1" x14ac:dyDescent="0.25">
      <c r="A423" s="600" t="s">
        <v>645</v>
      </c>
      <c r="B423" s="182">
        <v>191.93</v>
      </c>
      <c r="C423" s="241">
        <v>201.09</v>
      </c>
      <c r="D423" s="601">
        <v>4.7725733340280289E-2</v>
      </c>
      <c r="E423" s="100">
        <v>9.1599999999999966</v>
      </c>
      <c r="F423" s="602">
        <v>192.34</v>
      </c>
      <c r="G423" s="739">
        <v>8.75</v>
      </c>
    </row>
    <row r="424" spans="1:7" s="135" customFormat="1" x14ac:dyDescent="0.25">
      <c r="A424" s="600" t="s">
        <v>646</v>
      </c>
      <c r="B424" s="182">
        <v>204.43</v>
      </c>
      <c r="C424" s="241">
        <v>213.59</v>
      </c>
      <c r="D424" s="601">
        <v>4.4807513574328606E-2</v>
      </c>
      <c r="E424" s="100">
        <v>9.1599999999999966</v>
      </c>
      <c r="F424" s="602">
        <v>192.34</v>
      </c>
      <c r="G424" s="739">
        <v>21.25</v>
      </c>
    </row>
    <row r="425" spans="1:7" s="135" customFormat="1" x14ac:dyDescent="0.25">
      <c r="A425" s="600" t="s">
        <v>647</v>
      </c>
      <c r="B425" s="182">
        <v>185.62</v>
      </c>
      <c r="C425" s="241">
        <v>195.09</v>
      </c>
      <c r="D425" s="601">
        <v>5.1018209244693455E-2</v>
      </c>
      <c r="E425" s="100">
        <v>9.4699999999999989</v>
      </c>
      <c r="F425" s="602">
        <v>192.34</v>
      </c>
      <c r="G425" s="739">
        <v>2.75</v>
      </c>
    </row>
    <row r="426" spans="1:7" s="135" customFormat="1" x14ac:dyDescent="0.25">
      <c r="A426" s="600" t="s">
        <v>648</v>
      </c>
      <c r="B426" s="182">
        <v>190.64</v>
      </c>
      <c r="C426" s="241">
        <v>199.79999999999998</v>
      </c>
      <c r="D426" s="601">
        <v>4.8048678136802338E-2</v>
      </c>
      <c r="E426" s="100">
        <v>9.1599999999999966</v>
      </c>
      <c r="F426" s="602">
        <v>192.34</v>
      </c>
      <c r="G426" s="739">
        <v>7.4599999999999795</v>
      </c>
    </row>
    <row r="427" spans="1:7" s="135" customFormat="1" x14ac:dyDescent="0.25">
      <c r="A427" s="600" t="s">
        <v>649</v>
      </c>
      <c r="B427" s="182">
        <v>229.84</v>
      </c>
      <c r="C427" s="241">
        <v>242.5</v>
      </c>
      <c r="D427" s="601">
        <v>5.5081796032022262E-2</v>
      </c>
      <c r="E427" s="100">
        <v>12.659999999999997</v>
      </c>
      <c r="F427" s="602">
        <v>192.34</v>
      </c>
      <c r="G427" s="739">
        <v>50.16</v>
      </c>
    </row>
    <row r="428" spans="1:7" s="135" customFormat="1" hidden="1" x14ac:dyDescent="0.25">
      <c r="A428" s="605" t="s">
        <v>650</v>
      </c>
      <c r="B428" s="383">
        <v>186.43</v>
      </c>
      <c r="C428" s="382"/>
      <c r="D428" s="606">
        <v>-1</v>
      </c>
      <c r="E428" s="381">
        <v>-186.43</v>
      </c>
      <c r="F428" s="607">
        <v>192.34</v>
      </c>
      <c r="G428" s="740">
        <v>-192.34</v>
      </c>
    </row>
    <row r="429" spans="1:7" s="135" customFormat="1" x14ac:dyDescent="0.25">
      <c r="A429" s="600" t="s">
        <v>651</v>
      </c>
      <c r="B429" s="182">
        <v>199.84</v>
      </c>
      <c r="C429" s="241">
        <v>195.84</v>
      </c>
      <c r="D429" s="601">
        <v>-2.0016012810248198E-2</v>
      </c>
      <c r="E429" s="100">
        <v>-4</v>
      </c>
      <c r="F429" s="602">
        <v>192.34</v>
      </c>
      <c r="G429" s="739">
        <v>3.5</v>
      </c>
    </row>
    <row r="430" spans="1:7" s="135" customFormat="1" hidden="1" x14ac:dyDescent="0.25">
      <c r="A430" s="605" t="s">
        <v>652</v>
      </c>
      <c r="B430" s="383">
        <v>199.84</v>
      </c>
      <c r="C430" s="382"/>
      <c r="D430" s="606">
        <v>-1</v>
      </c>
      <c r="E430" s="381">
        <v>-199.84</v>
      </c>
      <c r="F430" s="607">
        <v>192.34</v>
      </c>
      <c r="G430" s="740">
        <v>-192.34</v>
      </c>
    </row>
    <row r="431" spans="1:7" s="135" customFormat="1" x14ac:dyDescent="0.25">
      <c r="A431" s="600" t="s">
        <v>653</v>
      </c>
      <c r="B431" s="182">
        <v>189.84</v>
      </c>
      <c r="C431" s="241">
        <v>199</v>
      </c>
      <c r="D431" s="601">
        <v>4.8251158870627878E-2</v>
      </c>
      <c r="E431" s="100">
        <v>9.1599999999999966</v>
      </c>
      <c r="F431" s="602">
        <v>192.34</v>
      </c>
      <c r="G431" s="739">
        <v>6.6599999999999966</v>
      </c>
    </row>
    <row r="432" spans="1:7" s="135" customFormat="1" x14ac:dyDescent="0.25">
      <c r="A432" s="600" t="s">
        <v>654</v>
      </c>
      <c r="B432" s="182">
        <v>186.43</v>
      </c>
      <c r="C432" s="241">
        <v>195.59</v>
      </c>
      <c r="D432" s="601">
        <v>4.913372311323283E-2</v>
      </c>
      <c r="E432" s="100">
        <v>9.1599999999999966</v>
      </c>
      <c r="F432" s="602">
        <v>192.34</v>
      </c>
      <c r="G432" s="739">
        <v>3.25</v>
      </c>
    </row>
    <row r="433" spans="1:7" s="135" customFormat="1" x14ac:dyDescent="0.25">
      <c r="A433" s="776" t="s">
        <v>655</v>
      </c>
      <c r="B433" s="182"/>
      <c r="C433" s="241">
        <v>195.84</v>
      </c>
      <c r="D433" s="601" t="s">
        <v>922</v>
      </c>
      <c r="E433" s="100"/>
      <c r="F433" s="602">
        <v>192.34</v>
      </c>
      <c r="G433" s="739">
        <v>3.5</v>
      </c>
    </row>
    <row r="434" spans="1:7" s="135" customFormat="1" x14ac:dyDescent="0.25">
      <c r="A434" s="776" t="s">
        <v>656</v>
      </c>
      <c r="B434" s="182">
        <v>186.43</v>
      </c>
      <c r="C434" s="241">
        <v>195.59</v>
      </c>
      <c r="D434" s="601">
        <v>4.913372311323283E-2</v>
      </c>
      <c r="E434" s="100">
        <v>9.1599999999999966</v>
      </c>
      <c r="F434" s="602">
        <v>192.34</v>
      </c>
      <c r="G434" s="739">
        <v>3.25</v>
      </c>
    </row>
    <row r="435" spans="1:7" s="135" customFormat="1" x14ac:dyDescent="0.25">
      <c r="A435" s="776" t="s">
        <v>657</v>
      </c>
      <c r="B435" s="182"/>
      <c r="C435" s="241">
        <v>195.84</v>
      </c>
      <c r="D435" s="601" t="s">
        <v>922</v>
      </c>
      <c r="E435" s="100"/>
      <c r="F435" s="602">
        <v>192.34</v>
      </c>
      <c r="G435" s="739">
        <v>3.5</v>
      </c>
    </row>
    <row r="436" spans="1:7" s="135" customFormat="1" x14ac:dyDescent="0.25">
      <c r="A436" s="600" t="s">
        <v>658</v>
      </c>
      <c r="B436" s="182">
        <v>183.18</v>
      </c>
      <c r="C436" s="241">
        <v>194.84</v>
      </c>
      <c r="D436" s="601">
        <v>6.3653237252975198E-2</v>
      </c>
      <c r="E436" s="100">
        <v>11.659999999999997</v>
      </c>
      <c r="F436" s="602">
        <v>192.34</v>
      </c>
      <c r="G436" s="739">
        <v>2.5</v>
      </c>
    </row>
    <row r="437" spans="1:7" s="135" customFormat="1" x14ac:dyDescent="0.25">
      <c r="A437" s="600" t="s">
        <v>659</v>
      </c>
      <c r="B437" s="182">
        <v>196.43</v>
      </c>
      <c r="C437" s="241">
        <v>195.84</v>
      </c>
      <c r="D437" s="601">
        <v>-3.0036145191671506E-3</v>
      </c>
      <c r="E437" s="100">
        <v>-0.59000000000000341</v>
      </c>
      <c r="F437" s="602">
        <v>192.34</v>
      </c>
      <c r="G437" s="739">
        <v>3.5</v>
      </c>
    </row>
    <row r="438" spans="1:7" s="135" customFormat="1" hidden="1" x14ac:dyDescent="0.25">
      <c r="A438" s="605" t="s">
        <v>660</v>
      </c>
      <c r="B438" s="383">
        <v>193.18</v>
      </c>
      <c r="C438" s="382"/>
      <c r="D438" s="606">
        <v>-1</v>
      </c>
      <c r="E438" s="381">
        <v>-193.18</v>
      </c>
      <c r="F438" s="607">
        <v>192.34</v>
      </c>
      <c r="G438" s="740">
        <v>-192.34</v>
      </c>
    </row>
    <row r="439" spans="1:7" s="137" customFormat="1" hidden="1" x14ac:dyDescent="0.25">
      <c r="A439" s="605" t="s">
        <v>661</v>
      </c>
      <c r="B439" s="383">
        <v>193.18</v>
      </c>
      <c r="C439" s="382"/>
      <c r="D439" s="606">
        <v>-1</v>
      </c>
      <c r="E439" s="381">
        <v>-193.18</v>
      </c>
      <c r="F439" s="607">
        <v>192.34</v>
      </c>
      <c r="G439" s="740">
        <v>-192.34</v>
      </c>
    </row>
    <row r="440" spans="1:7" s="137" customFormat="1" x14ac:dyDescent="0.25">
      <c r="A440" s="600" t="s">
        <v>662</v>
      </c>
      <c r="B440" s="182">
        <v>193.18</v>
      </c>
      <c r="C440" s="241">
        <v>195.09</v>
      </c>
      <c r="D440" s="601">
        <v>9.8871518790764907E-3</v>
      </c>
      <c r="E440" s="100">
        <v>1.9099999999999966</v>
      </c>
      <c r="F440" s="602">
        <v>192.34</v>
      </c>
      <c r="G440" s="739">
        <v>2.75</v>
      </c>
    </row>
    <row r="441" spans="1:7" s="137" customFormat="1" hidden="1" x14ac:dyDescent="0.25">
      <c r="A441" s="605" t="s">
        <v>663</v>
      </c>
      <c r="B441" s="383">
        <v>223.18</v>
      </c>
      <c r="C441" s="382"/>
      <c r="D441" s="606">
        <v>-1</v>
      </c>
      <c r="E441" s="381">
        <v>-223.18</v>
      </c>
      <c r="F441" s="607">
        <v>192.34</v>
      </c>
      <c r="G441" s="740">
        <v>-192.34</v>
      </c>
    </row>
    <row r="442" spans="1:7" s="137" customFormat="1" hidden="1" x14ac:dyDescent="0.25">
      <c r="A442" s="605" t="s">
        <v>664</v>
      </c>
      <c r="B442" s="383">
        <v>223.18</v>
      </c>
      <c r="C442" s="382"/>
      <c r="D442" s="606">
        <v>-1</v>
      </c>
      <c r="E442" s="381">
        <v>-223.18</v>
      </c>
      <c r="F442" s="607">
        <v>192.34</v>
      </c>
      <c r="G442" s="740">
        <v>-192.34</v>
      </c>
    </row>
    <row r="443" spans="1:7" s="137" customFormat="1" x14ac:dyDescent="0.25">
      <c r="A443" s="604" t="s">
        <v>665</v>
      </c>
      <c r="B443" s="182">
        <v>198.06</v>
      </c>
      <c r="C443" s="241">
        <v>197.59</v>
      </c>
      <c r="D443" s="601">
        <v>-2.3730182772897044E-3</v>
      </c>
      <c r="E443" s="100">
        <v>-0.46999999999999886</v>
      </c>
      <c r="F443" s="602">
        <v>192.34</v>
      </c>
      <c r="G443" s="739">
        <v>5.25</v>
      </c>
    </row>
    <row r="444" spans="1:7" s="97" customFormat="1" x14ac:dyDescent="0.25">
      <c r="A444" s="604" t="s">
        <v>666</v>
      </c>
      <c r="B444" s="182">
        <v>193.18</v>
      </c>
      <c r="C444" s="241"/>
      <c r="D444" s="601">
        <v>-1</v>
      </c>
      <c r="E444" s="100">
        <v>-193.18</v>
      </c>
      <c r="F444" s="602">
        <v>192.34</v>
      </c>
      <c r="G444" s="739">
        <v>-192.34</v>
      </c>
    </row>
    <row r="445" spans="1:7" s="137" customFormat="1" x14ac:dyDescent="0.25">
      <c r="A445" s="600" t="s">
        <v>667</v>
      </c>
      <c r="B445" s="182">
        <v>213.18</v>
      </c>
      <c r="C445" s="241"/>
      <c r="D445" s="601">
        <v>-1</v>
      </c>
      <c r="E445" s="100">
        <v>-213.18</v>
      </c>
      <c r="F445" s="602">
        <v>192.34</v>
      </c>
      <c r="G445" s="739">
        <v>-192.34</v>
      </c>
    </row>
    <row r="446" spans="1:7" s="137" customFormat="1" x14ac:dyDescent="0.25">
      <c r="A446" s="604" t="s">
        <v>668</v>
      </c>
      <c r="B446" s="182">
        <v>193.18</v>
      </c>
      <c r="C446" s="241">
        <v>195.09</v>
      </c>
      <c r="D446" s="601">
        <v>9.8871518790764907E-3</v>
      </c>
      <c r="E446" s="100">
        <v>1.9099999999999966</v>
      </c>
      <c r="F446" s="602">
        <v>192.34</v>
      </c>
      <c r="G446" s="739">
        <v>2.75</v>
      </c>
    </row>
    <row r="447" spans="1:7" s="137" customFormat="1" hidden="1" x14ac:dyDescent="0.25">
      <c r="A447" s="605" t="s">
        <v>669</v>
      </c>
      <c r="B447" s="383">
        <v>193.18</v>
      </c>
      <c r="C447" s="382"/>
      <c r="D447" s="606">
        <v>-1</v>
      </c>
      <c r="E447" s="381">
        <v>-193.18</v>
      </c>
      <c r="F447" s="607">
        <v>192.34</v>
      </c>
      <c r="G447" s="740">
        <v>-192.34</v>
      </c>
    </row>
    <row r="448" spans="1:7" s="137" customFormat="1" x14ac:dyDescent="0.35">
      <c r="A448" s="777" t="s">
        <v>1098</v>
      </c>
      <c r="B448" s="383"/>
      <c r="C448" s="241">
        <v>195.84</v>
      </c>
      <c r="D448" s="606" t="s">
        <v>922</v>
      </c>
      <c r="E448" s="381"/>
      <c r="F448" s="778">
        <v>192.34</v>
      </c>
      <c r="G448" s="739">
        <v>3.5</v>
      </c>
    </row>
    <row r="449" spans="1:7" s="137" customFormat="1" x14ac:dyDescent="0.25">
      <c r="A449" s="524" t="s">
        <v>670</v>
      </c>
      <c r="B449" s="182">
        <v>195.62</v>
      </c>
      <c r="C449" s="241">
        <v>195.84</v>
      </c>
      <c r="D449" s="601">
        <v>1.124629383498614E-3</v>
      </c>
      <c r="E449" s="100">
        <v>0.21999999999999886</v>
      </c>
      <c r="F449" s="602">
        <v>192.34</v>
      </c>
      <c r="G449" s="739">
        <v>3.5</v>
      </c>
    </row>
    <row r="450" spans="1:7" s="137" customFormat="1" x14ac:dyDescent="0.35">
      <c r="A450" s="777" t="s">
        <v>1099</v>
      </c>
      <c r="B450" s="182"/>
      <c r="C450" s="241">
        <v>195.09</v>
      </c>
      <c r="D450" s="601" t="s">
        <v>922</v>
      </c>
      <c r="E450" s="100"/>
      <c r="F450" s="778">
        <v>192.34</v>
      </c>
      <c r="G450" s="739">
        <v>2.75</v>
      </c>
    </row>
    <row r="451" spans="1:7" s="135" customFormat="1" x14ac:dyDescent="0.25">
      <c r="A451" s="600" t="s">
        <v>671</v>
      </c>
      <c r="B451" s="182">
        <v>193.18</v>
      </c>
      <c r="C451" s="241">
        <v>195.09</v>
      </c>
      <c r="D451" s="601">
        <v>9.8871518790764907E-3</v>
      </c>
      <c r="E451" s="100">
        <v>1.9099999999999966</v>
      </c>
      <c r="F451" s="602">
        <v>192.34</v>
      </c>
      <c r="G451" s="739">
        <v>2.75</v>
      </c>
    </row>
    <row r="452" spans="1:7" s="135" customFormat="1" x14ac:dyDescent="0.25">
      <c r="A452" s="600" t="s">
        <v>1100</v>
      </c>
      <c r="B452" s="182"/>
      <c r="C452" s="241">
        <v>195.09</v>
      </c>
      <c r="D452" s="601" t="s">
        <v>922</v>
      </c>
      <c r="E452" s="100"/>
      <c r="F452" s="778">
        <v>192.34</v>
      </c>
      <c r="G452" s="739">
        <v>2.75</v>
      </c>
    </row>
    <row r="453" spans="1:7" s="135" customFormat="1" x14ac:dyDescent="0.25">
      <c r="A453" s="600" t="s">
        <v>1101</v>
      </c>
      <c r="B453" s="182"/>
      <c r="C453" s="241">
        <v>195.84</v>
      </c>
      <c r="D453" s="601" t="s">
        <v>922</v>
      </c>
      <c r="E453" s="100"/>
      <c r="F453" s="778">
        <v>192.34</v>
      </c>
      <c r="G453" s="739">
        <v>3.5</v>
      </c>
    </row>
    <row r="454" spans="1:7" s="135" customFormat="1" x14ac:dyDescent="0.25">
      <c r="A454" s="600" t="s">
        <v>1102</v>
      </c>
      <c r="B454" s="182"/>
      <c r="C454" s="241">
        <v>195.09</v>
      </c>
      <c r="D454" s="601" t="s">
        <v>922</v>
      </c>
      <c r="E454" s="100"/>
      <c r="F454" s="778">
        <v>192.34</v>
      </c>
      <c r="G454" s="739">
        <v>2.75</v>
      </c>
    </row>
    <row r="455" spans="1:7" s="135" customFormat="1" hidden="1" x14ac:dyDescent="0.25">
      <c r="A455" s="605" t="s">
        <v>672</v>
      </c>
      <c r="B455" s="383">
        <v>185.68</v>
      </c>
      <c r="C455" s="382"/>
      <c r="D455" s="606">
        <v>-1</v>
      </c>
      <c r="E455" s="381">
        <v>-185.68</v>
      </c>
      <c r="F455" s="607">
        <v>192.34</v>
      </c>
      <c r="G455" s="740">
        <v>-192.34</v>
      </c>
    </row>
    <row r="456" spans="1:7" s="135" customFormat="1" x14ac:dyDescent="0.25">
      <c r="A456" s="608" t="s">
        <v>673</v>
      </c>
      <c r="B456" s="182">
        <v>185.68</v>
      </c>
      <c r="C456" s="241">
        <v>194.84</v>
      </c>
      <c r="D456" s="601">
        <v>4.9332184403274429E-2</v>
      </c>
      <c r="E456" s="100">
        <v>9.1599999999999966</v>
      </c>
      <c r="F456" s="602">
        <v>192.34</v>
      </c>
      <c r="G456" s="739">
        <v>2.5</v>
      </c>
    </row>
    <row r="457" spans="1:7" s="135" customFormat="1" x14ac:dyDescent="0.25">
      <c r="A457" s="600" t="s">
        <v>674</v>
      </c>
      <c r="B457" s="182">
        <v>221.53</v>
      </c>
      <c r="C457" s="241">
        <v>230.69</v>
      </c>
      <c r="D457" s="601">
        <v>4.1348801516724584E-2</v>
      </c>
      <c r="E457" s="100">
        <v>9.1599999999999966</v>
      </c>
      <c r="F457" s="602">
        <v>192.34</v>
      </c>
      <c r="G457" s="739">
        <v>38.349999999999994</v>
      </c>
    </row>
    <row r="458" spans="1:7" s="135" customFormat="1" ht="16" thickBot="1" x14ac:dyDescent="0.3">
      <c r="A458" s="609" t="s">
        <v>675</v>
      </c>
      <c r="B458" s="338">
        <v>214.43</v>
      </c>
      <c r="C458" s="581">
        <v>223.59</v>
      </c>
      <c r="D458" s="610">
        <v>4.2717903278459153E-2</v>
      </c>
      <c r="E458" s="576">
        <v>9.1599999999999966</v>
      </c>
      <c r="F458" s="611">
        <v>192.34</v>
      </c>
      <c r="G458" s="741">
        <v>31.25</v>
      </c>
    </row>
    <row r="459" spans="1:7" ht="16" thickBot="1" x14ac:dyDescent="0.4">
      <c r="A459" s="104" t="s">
        <v>323</v>
      </c>
      <c r="B459" s="202"/>
      <c r="C459" s="109"/>
      <c r="D459" s="108"/>
      <c r="E459" s="104"/>
      <c r="F459" s="134"/>
      <c r="G459" s="133"/>
    </row>
    <row r="460" spans="1:7" x14ac:dyDescent="0.35">
      <c r="A460" s="121" t="s">
        <v>676</v>
      </c>
      <c r="B460" s="164">
        <v>317.5</v>
      </c>
      <c r="C460" s="253">
        <v>335.8</v>
      </c>
      <c r="D460" s="254">
        <v>5.7637795275590584E-2</v>
      </c>
      <c r="E460" s="242">
        <v>18.300000000000011</v>
      </c>
      <c r="F460" s="162">
        <v>323.3</v>
      </c>
      <c r="G460" s="163">
        <v>12.5</v>
      </c>
    </row>
    <row r="461" spans="1:7" x14ac:dyDescent="0.35">
      <c r="A461" s="121" t="s">
        <v>677</v>
      </c>
      <c r="B461" s="258">
        <v>312.66000000000003</v>
      </c>
      <c r="C461" s="255">
        <v>332.3</v>
      </c>
      <c r="D461" s="61">
        <v>6.2815838290795067E-2</v>
      </c>
      <c r="E461" s="242">
        <v>19.639999999999986</v>
      </c>
      <c r="F461" s="162">
        <v>323.3</v>
      </c>
      <c r="G461" s="163">
        <v>9</v>
      </c>
    </row>
    <row r="462" spans="1:7" x14ac:dyDescent="0.35">
      <c r="A462" s="433" t="s">
        <v>678</v>
      </c>
      <c r="B462" s="447">
        <v>312.66000000000003</v>
      </c>
      <c r="C462" s="255">
        <v>341.3</v>
      </c>
      <c r="D462" s="61">
        <v>9.1601100236678765E-2</v>
      </c>
      <c r="E462" s="242">
        <v>28.639999999999986</v>
      </c>
      <c r="F462" s="436">
        <v>323.3</v>
      </c>
      <c r="G462" s="437">
        <v>18</v>
      </c>
    </row>
    <row r="463" spans="1:7" x14ac:dyDescent="0.35">
      <c r="A463" s="433" t="s">
        <v>679</v>
      </c>
      <c r="B463" s="447">
        <v>312.66000000000003</v>
      </c>
      <c r="C463" s="255">
        <v>341.3</v>
      </c>
      <c r="D463" s="61">
        <v>9.1601100236678765E-2</v>
      </c>
      <c r="E463" s="242">
        <v>28.639999999999986</v>
      </c>
      <c r="F463" s="436">
        <v>323.3</v>
      </c>
      <c r="G463" s="437">
        <v>18</v>
      </c>
    </row>
    <row r="464" spans="1:7" x14ac:dyDescent="0.35">
      <c r="A464" s="433" t="s">
        <v>680</v>
      </c>
      <c r="B464" s="447">
        <v>312.66000000000003</v>
      </c>
      <c r="C464" s="255">
        <v>332.3</v>
      </c>
      <c r="D464" s="61">
        <v>6.2815838290795067E-2</v>
      </c>
      <c r="E464" s="242">
        <v>19.639999999999986</v>
      </c>
      <c r="F464" s="436">
        <v>323.3</v>
      </c>
      <c r="G464" s="437">
        <v>9</v>
      </c>
    </row>
    <row r="465" spans="1:7" x14ac:dyDescent="0.35">
      <c r="A465" s="433" t="s">
        <v>681</v>
      </c>
      <c r="B465" s="447">
        <v>312.66000000000003</v>
      </c>
      <c r="C465" s="255">
        <v>332.3</v>
      </c>
      <c r="D465" s="61">
        <v>6.2815838290795067E-2</v>
      </c>
      <c r="E465" s="242">
        <v>19.639999999999986</v>
      </c>
      <c r="F465" s="436">
        <v>323.3</v>
      </c>
      <c r="G465" s="437">
        <v>9</v>
      </c>
    </row>
    <row r="466" spans="1:7" x14ac:dyDescent="0.35">
      <c r="A466" s="433" t="s">
        <v>682</v>
      </c>
      <c r="B466" s="447">
        <v>312.66000000000003</v>
      </c>
      <c r="C466" s="255">
        <v>341.3</v>
      </c>
      <c r="D466" s="61">
        <v>9.1601100236678765E-2</v>
      </c>
      <c r="E466" s="242">
        <v>28.639999999999986</v>
      </c>
      <c r="F466" s="436">
        <v>323.3</v>
      </c>
      <c r="G466" s="437">
        <v>18</v>
      </c>
    </row>
    <row r="467" spans="1:7" x14ac:dyDescent="0.35">
      <c r="A467" s="433" t="s">
        <v>683</v>
      </c>
      <c r="B467" s="447">
        <v>312.66000000000003</v>
      </c>
      <c r="C467" s="255"/>
      <c r="D467" s="61">
        <v>-1</v>
      </c>
      <c r="E467" s="242">
        <v>-312.66000000000003</v>
      </c>
      <c r="F467" s="436">
        <v>323.3</v>
      </c>
      <c r="G467" s="437">
        <v>-323.3</v>
      </c>
    </row>
    <row r="468" spans="1:7" x14ac:dyDescent="0.35">
      <c r="A468" s="433" t="s">
        <v>684</v>
      </c>
      <c r="B468" s="447">
        <v>312.66000000000003</v>
      </c>
      <c r="C468" s="255">
        <v>332.3</v>
      </c>
      <c r="D468" s="61">
        <v>6.2815838290795067E-2</v>
      </c>
      <c r="E468" s="242">
        <v>19.639999999999986</v>
      </c>
      <c r="F468" s="436">
        <v>323.3</v>
      </c>
      <c r="G468" s="437">
        <v>9</v>
      </c>
    </row>
    <row r="469" spans="1:7" x14ac:dyDescent="0.35">
      <c r="A469" s="433" t="s">
        <v>685</v>
      </c>
      <c r="B469" s="447">
        <v>312.66000000000003</v>
      </c>
      <c r="C469" s="255">
        <v>332.3</v>
      </c>
      <c r="D469" s="61">
        <v>6.2815838290795067E-2</v>
      </c>
      <c r="E469" s="242">
        <v>19.639999999999986</v>
      </c>
      <c r="F469" s="436">
        <v>323.3</v>
      </c>
      <c r="G469" s="437">
        <v>9</v>
      </c>
    </row>
    <row r="470" spans="1:7" x14ac:dyDescent="0.35">
      <c r="A470" s="433" t="s">
        <v>686</v>
      </c>
      <c r="B470" s="447">
        <v>312.66000000000003</v>
      </c>
      <c r="C470" s="255">
        <v>332.3</v>
      </c>
      <c r="D470" s="61">
        <v>6.2815838290795067E-2</v>
      </c>
      <c r="E470" s="242">
        <v>19.639999999999986</v>
      </c>
      <c r="F470" s="436">
        <v>323.3</v>
      </c>
      <c r="G470" s="437">
        <v>9</v>
      </c>
    </row>
    <row r="471" spans="1:7" x14ac:dyDescent="0.35">
      <c r="A471" s="433" t="s">
        <v>687</v>
      </c>
      <c r="B471" s="447">
        <v>312.66000000000003</v>
      </c>
      <c r="C471" s="255">
        <v>332.3</v>
      </c>
      <c r="D471" s="61">
        <v>6.2815838290795067E-2</v>
      </c>
      <c r="E471" s="242">
        <v>19.639999999999986</v>
      </c>
      <c r="F471" s="436">
        <v>323.3</v>
      </c>
      <c r="G471" s="437">
        <v>9</v>
      </c>
    </row>
    <row r="472" spans="1:7" x14ac:dyDescent="0.35">
      <c r="A472" s="433" t="s">
        <v>688</v>
      </c>
      <c r="B472" s="447">
        <v>312.66000000000003</v>
      </c>
      <c r="C472" s="255">
        <v>332.3</v>
      </c>
      <c r="D472" s="61">
        <v>6.2815838290795067E-2</v>
      </c>
      <c r="E472" s="242">
        <v>19.639999999999986</v>
      </c>
      <c r="F472" s="436">
        <v>323.3</v>
      </c>
      <c r="G472" s="437">
        <v>9</v>
      </c>
    </row>
    <row r="473" spans="1:7" x14ac:dyDescent="0.35">
      <c r="A473" s="433" t="s">
        <v>689</v>
      </c>
      <c r="B473" s="447">
        <v>312.66000000000003</v>
      </c>
      <c r="C473" s="255"/>
      <c r="D473" s="61">
        <v>-1</v>
      </c>
      <c r="E473" s="242">
        <v>-312.66000000000003</v>
      </c>
      <c r="F473" s="436">
        <v>323.3</v>
      </c>
      <c r="G473" s="437">
        <v>-323.3</v>
      </c>
    </row>
    <row r="474" spans="1:7" x14ac:dyDescent="0.35">
      <c r="A474" s="433" t="s">
        <v>690</v>
      </c>
      <c r="B474" s="447">
        <v>312.66000000000003</v>
      </c>
      <c r="C474" s="255">
        <v>332.3</v>
      </c>
      <c r="D474" s="61">
        <v>6.2815838290795067E-2</v>
      </c>
      <c r="E474" s="242">
        <v>19.639999999999986</v>
      </c>
      <c r="F474" s="436">
        <v>323.3</v>
      </c>
      <c r="G474" s="437">
        <v>9</v>
      </c>
    </row>
    <row r="475" spans="1:7" x14ac:dyDescent="0.35">
      <c r="A475" s="433" t="s">
        <v>691</v>
      </c>
      <c r="B475" s="447">
        <v>312.66000000000003</v>
      </c>
      <c r="C475" s="255">
        <v>332.3</v>
      </c>
      <c r="D475" s="61">
        <v>6.2815838290795067E-2</v>
      </c>
      <c r="E475" s="242">
        <v>28.37</v>
      </c>
      <c r="F475" s="436">
        <v>323.3</v>
      </c>
      <c r="G475" s="437">
        <v>18</v>
      </c>
    </row>
    <row r="476" spans="1:7" x14ac:dyDescent="0.35">
      <c r="A476" s="433" t="s">
        <v>692</v>
      </c>
      <c r="B476" s="447">
        <v>312.66000000000003</v>
      </c>
      <c r="C476" s="255">
        <v>332.3</v>
      </c>
      <c r="D476" s="61">
        <v>6.2815838290795067E-2</v>
      </c>
      <c r="E476" s="242">
        <v>19.639999999999986</v>
      </c>
      <c r="F476" s="436">
        <v>323.3</v>
      </c>
      <c r="G476" s="437">
        <v>9</v>
      </c>
    </row>
    <row r="477" spans="1:7" customFormat="1" x14ac:dyDescent="0.25">
      <c r="A477" s="529" t="s">
        <v>693</v>
      </c>
      <c r="B477" s="447">
        <v>312.93</v>
      </c>
      <c r="C477" s="255">
        <v>341.3</v>
      </c>
      <c r="D477" s="61">
        <v>9.0659252868053569E-2</v>
      </c>
      <c r="E477" s="242">
        <v>28.370000000000005</v>
      </c>
      <c r="F477" s="436">
        <v>323.3</v>
      </c>
      <c r="G477" s="437">
        <v>18</v>
      </c>
    </row>
    <row r="478" spans="1:7" customFormat="1" x14ac:dyDescent="0.25">
      <c r="A478" s="529" t="s">
        <v>694</v>
      </c>
      <c r="B478" s="447">
        <v>312.93</v>
      </c>
      <c r="C478" s="255">
        <v>341.3</v>
      </c>
      <c r="D478" s="61">
        <v>9.0659252868053569E-2</v>
      </c>
      <c r="E478" s="242">
        <v>28.370000000000005</v>
      </c>
      <c r="F478" s="436">
        <v>323.3</v>
      </c>
      <c r="G478" s="437">
        <v>18</v>
      </c>
    </row>
    <row r="479" spans="1:7" customFormat="1" x14ac:dyDescent="0.25">
      <c r="A479" s="481" t="s">
        <v>695</v>
      </c>
      <c r="B479" s="779"/>
      <c r="C479" s="255">
        <v>341.3</v>
      </c>
      <c r="D479" s="61" t="s">
        <v>922</v>
      </c>
      <c r="E479" s="242"/>
      <c r="F479" s="436">
        <v>323.3</v>
      </c>
      <c r="G479" s="474">
        <v>18</v>
      </c>
    </row>
    <row r="480" spans="1:7" customFormat="1" x14ac:dyDescent="0.25">
      <c r="A480" s="481" t="s">
        <v>696</v>
      </c>
      <c r="B480" s="779"/>
      <c r="C480" s="255">
        <v>341.3</v>
      </c>
      <c r="D480" s="61" t="s">
        <v>922</v>
      </c>
      <c r="E480" s="242"/>
      <c r="F480" s="436">
        <v>323.3</v>
      </c>
      <c r="G480" s="474">
        <v>18</v>
      </c>
    </row>
    <row r="481" spans="1:7" x14ac:dyDescent="0.35">
      <c r="A481" s="433" t="s">
        <v>697</v>
      </c>
      <c r="B481" s="447">
        <v>374.35</v>
      </c>
      <c r="C481" s="255">
        <v>392.65000000000003</v>
      </c>
      <c r="D481" s="61">
        <v>4.8884733538132788E-2</v>
      </c>
      <c r="E481" s="242">
        <v>18.300000000000011</v>
      </c>
      <c r="F481" s="557">
        <v>323.3</v>
      </c>
      <c r="G481" s="558">
        <v>69.350000000000023</v>
      </c>
    </row>
    <row r="482" spans="1:7" x14ac:dyDescent="0.35">
      <c r="A482" s="433" t="s">
        <v>698</v>
      </c>
      <c r="B482" s="447">
        <v>335.82</v>
      </c>
      <c r="C482" s="255">
        <v>354.12</v>
      </c>
      <c r="D482" s="61">
        <v>5.4493478649276436E-2</v>
      </c>
      <c r="E482" s="242">
        <v>18.300000000000011</v>
      </c>
      <c r="F482" s="436">
        <v>323.3</v>
      </c>
      <c r="G482" s="437">
        <v>30.819999999999993</v>
      </c>
    </row>
    <row r="483" spans="1:7" x14ac:dyDescent="0.35">
      <c r="A483" s="433" t="s">
        <v>699</v>
      </c>
      <c r="B483" s="447">
        <v>321.95</v>
      </c>
      <c r="C483" s="255">
        <v>340.25</v>
      </c>
      <c r="D483" s="61">
        <v>5.6841124398198516E-2</v>
      </c>
      <c r="E483" s="242">
        <v>18.300000000000011</v>
      </c>
      <c r="F483" s="557">
        <v>323.3</v>
      </c>
      <c r="G483" s="558">
        <v>16.949999999999989</v>
      </c>
    </row>
    <row r="484" spans="1:7" x14ac:dyDescent="0.35">
      <c r="A484" s="433" t="s">
        <v>700</v>
      </c>
      <c r="B484" s="447">
        <v>321.95</v>
      </c>
      <c r="C484" s="255">
        <v>340.25</v>
      </c>
      <c r="D484" s="61">
        <v>5.6841124398198516E-2</v>
      </c>
      <c r="E484" s="242">
        <v>18.300000000000011</v>
      </c>
      <c r="F484" s="557">
        <v>323.3</v>
      </c>
      <c r="G484" s="558">
        <v>16.949999999999989</v>
      </c>
    </row>
    <row r="485" spans="1:7" x14ac:dyDescent="0.35">
      <c r="A485" s="433" t="s">
        <v>701</v>
      </c>
      <c r="B485" s="447">
        <v>308.3</v>
      </c>
      <c r="C485" s="255">
        <v>326.60000000000002</v>
      </c>
      <c r="D485" s="61">
        <v>5.9357768407395428E-2</v>
      </c>
      <c r="E485" s="242">
        <v>18.300000000000011</v>
      </c>
      <c r="F485" s="557">
        <v>323.3</v>
      </c>
      <c r="G485" s="558">
        <v>3.3000000000000114</v>
      </c>
    </row>
    <row r="486" spans="1:7" ht="16" thickBot="1" x14ac:dyDescent="0.4">
      <c r="A486" s="507" t="s">
        <v>702</v>
      </c>
      <c r="B486" s="340">
        <v>512</v>
      </c>
      <c r="C486" s="256">
        <v>530.29999999999995</v>
      </c>
      <c r="D486" s="257">
        <v>3.5742187499999911E-2</v>
      </c>
      <c r="E486" s="197">
        <v>18.299999999999955</v>
      </c>
      <c r="F486" s="560">
        <v>323.3</v>
      </c>
      <c r="G486" s="612">
        <v>206.99999999999994</v>
      </c>
    </row>
    <row r="487" spans="1:7" ht="16" thickBot="1" x14ac:dyDescent="0.4">
      <c r="A487" s="190" t="s">
        <v>34</v>
      </c>
      <c r="B487" s="179"/>
      <c r="C487" s="120"/>
      <c r="D487" s="120"/>
      <c r="E487" s="191"/>
      <c r="F487" s="192"/>
      <c r="G487" s="193"/>
    </row>
    <row r="488" spans="1:7" x14ac:dyDescent="0.35">
      <c r="A488" s="187" t="s">
        <v>703</v>
      </c>
      <c r="B488" s="181">
        <v>215.9</v>
      </c>
      <c r="C488" s="161">
        <v>224.552076</v>
      </c>
      <c r="D488" s="188">
        <v>4.0074460398332533E-2</v>
      </c>
      <c r="E488" s="157">
        <v>8.6520759999999939</v>
      </c>
      <c r="F488" s="150">
        <v>186.9</v>
      </c>
      <c r="G488" s="151">
        <v>37.652075999999994</v>
      </c>
    </row>
    <row r="489" spans="1:7" x14ac:dyDescent="0.35">
      <c r="A489" s="613" t="s">
        <v>704</v>
      </c>
      <c r="B489" s="563">
        <v>215.9</v>
      </c>
      <c r="C489" s="592">
        <v>224.552076</v>
      </c>
      <c r="D489" s="61">
        <v>4.0074460398332533E-2</v>
      </c>
      <c r="E489" s="100">
        <v>8.6520759999999939</v>
      </c>
      <c r="F489" s="557">
        <v>186.9</v>
      </c>
      <c r="G489" s="569">
        <v>37.652075999999994</v>
      </c>
    </row>
    <row r="490" spans="1:7" x14ac:dyDescent="0.35">
      <c r="A490" s="613" t="s">
        <v>705</v>
      </c>
      <c r="B490" s="563">
        <v>215.9</v>
      </c>
      <c r="C490" s="592">
        <v>224.552076</v>
      </c>
      <c r="D490" s="61">
        <v>4.0074460398332533E-2</v>
      </c>
      <c r="E490" s="100">
        <v>8.6520759999999939</v>
      </c>
      <c r="F490" s="557">
        <v>186.9</v>
      </c>
      <c r="G490" s="569">
        <v>37.652075999999994</v>
      </c>
    </row>
    <row r="491" spans="1:7" x14ac:dyDescent="0.35">
      <c r="A491" s="613" t="s">
        <v>706</v>
      </c>
      <c r="B491" s="563">
        <v>215.9</v>
      </c>
      <c r="C491" s="592">
        <v>224.552076</v>
      </c>
      <c r="D491" s="61">
        <v>4.0074460398332533E-2</v>
      </c>
      <c r="E491" s="100">
        <v>8.6520759999999939</v>
      </c>
      <c r="F491" s="557">
        <v>186.9</v>
      </c>
      <c r="G491" s="569">
        <v>37.652075999999994</v>
      </c>
    </row>
    <row r="492" spans="1:7" x14ac:dyDescent="0.35">
      <c r="A492" s="613" t="s">
        <v>707</v>
      </c>
      <c r="B492" s="563">
        <v>215.9</v>
      </c>
      <c r="C492" s="592">
        <v>224.552076</v>
      </c>
      <c r="D492" s="61">
        <v>4.0074460398332533E-2</v>
      </c>
      <c r="E492" s="100">
        <v>8.6520759999999939</v>
      </c>
      <c r="F492" s="557">
        <v>186.9</v>
      </c>
      <c r="G492" s="569">
        <v>37.652075999999994</v>
      </c>
    </row>
    <row r="493" spans="1:7" x14ac:dyDescent="0.35">
      <c r="A493" s="613" t="s">
        <v>708</v>
      </c>
      <c r="B493" s="563">
        <v>215.9</v>
      </c>
      <c r="C493" s="592">
        <v>224.552076</v>
      </c>
      <c r="D493" s="61">
        <v>4.0074460398332533E-2</v>
      </c>
      <c r="E493" s="100">
        <v>8.6520759999999939</v>
      </c>
      <c r="F493" s="557">
        <v>186.9</v>
      </c>
      <c r="G493" s="569">
        <v>37.652075999999994</v>
      </c>
    </row>
    <row r="494" spans="1:7" x14ac:dyDescent="0.35">
      <c r="A494" s="613" t="s">
        <v>709</v>
      </c>
      <c r="B494" s="563">
        <v>215.9</v>
      </c>
      <c r="C494" s="592">
        <v>224.552076</v>
      </c>
      <c r="D494" s="61">
        <v>4.0074460398332533E-2</v>
      </c>
      <c r="E494" s="100">
        <v>8.6520759999999939</v>
      </c>
      <c r="F494" s="557">
        <v>186.9</v>
      </c>
      <c r="G494" s="569">
        <v>37.652075999999994</v>
      </c>
    </row>
    <row r="495" spans="1:7" x14ac:dyDescent="0.35">
      <c r="A495" s="613" t="s">
        <v>710</v>
      </c>
      <c r="B495" s="563">
        <v>215.9</v>
      </c>
      <c r="C495" s="592">
        <v>224.552076</v>
      </c>
      <c r="D495" s="61">
        <v>4.0074460398332533E-2</v>
      </c>
      <c r="E495" s="100">
        <v>8.6520759999999939</v>
      </c>
      <c r="F495" s="557">
        <v>186.9</v>
      </c>
      <c r="G495" s="569">
        <v>37.652075999999994</v>
      </c>
    </row>
    <row r="496" spans="1:7" ht="15.75" customHeight="1" x14ac:dyDescent="0.35">
      <c r="A496" s="614" t="s">
        <v>711</v>
      </c>
      <c r="B496" s="563">
        <v>215.9</v>
      </c>
      <c r="C496" s="592">
        <v>224.552076</v>
      </c>
      <c r="D496" s="61">
        <v>4.0074460398332533E-2</v>
      </c>
      <c r="E496" s="100">
        <v>8.6520759999999939</v>
      </c>
      <c r="F496" s="557">
        <v>186.9</v>
      </c>
      <c r="G496" s="569">
        <v>37.652075999999994</v>
      </c>
    </row>
    <row r="497" spans="1:7" x14ac:dyDescent="0.35">
      <c r="A497" s="613" t="s">
        <v>712</v>
      </c>
      <c r="B497" s="563">
        <v>215.9</v>
      </c>
      <c r="C497" s="592">
        <v>224.552076</v>
      </c>
      <c r="D497" s="61">
        <v>4.0074460398332533E-2</v>
      </c>
      <c r="E497" s="100">
        <v>8.6520759999999939</v>
      </c>
      <c r="F497" s="557">
        <v>186.9</v>
      </c>
      <c r="G497" s="569">
        <v>37.652075999999994</v>
      </c>
    </row>
    <row r="498" spans="1:7" x14ac:dyDescent="0.35">
      <c r="A498" s="613" t="s">
        <v>713</v>
      </c>
      <c r="B498" s="563">
        <v>215.9</v>
      </c>
      <c r="C498" s="592">
        <v>224.552076</v>
      </c>
      <c r="D498" s="61">
        <v>4.0074460398332533E-2</v>
      </c>
      <c r="E498" s="100">
        <v>8.6520759999999939</v>
      </c>
      <c r="F498" s="557">
        <v>186.9</v>
      </c>
      <c r="G498" s="569">
        <v>37.652075999999994</v>
      </c>
    </row>
    <row r="499" spans="1:7" x14ac:dyDescent="0.35">
      <c r="A499" s="613" t="s">
        <v>714</v>
      </c>
      <c r="B499" s="563">
        <v>215.9</v>
      </c>
      <c r="C499" s="592">
        <v>224.552076</v>
      </c>
      <c r="D499" s="61">
        <v>4.0074460398332533E-2</v>
      </c>
      <c r="E499" s="100">
        <v>8.6520759999999939</v>
      </c>
      <c r="F499" s="557">
        <v>186.9</v>
      </c>
      <c r="G499" s="569">
        <v>37.652075999999994</v>
      </c>
    </row>
    <row r="500" spans="1:7" x14ac:dyDescent="0.35">
      <c r="A500" s="613" t="s">
        <v>715</v>
      </c>
      <c r="B500" s="563">
        <v>215.9</v>
      </c>
      <c r="C500" s="592">
        <v>224.552076</v>
      </c>
      <c r="D500" s="61">
        <v>4.0074460398332533E-2</v>
      </c>
      <c r="E500" s="100">
        <v>8.6520759999999939</v>
      </c>
      <c r="F500" s="557">
        <v>186.9</v>
      </c>
      <c r="G500" s="569">
        <v>37.652075999999994</v>
      </c>
    </row>
    <row r="501" spans="1:7" x14ac:dyDescent="0.35">
      <c r="A501" s="613" t="s">
        <v>716</v>
      </c>
      <c r="B501" s="563">
        <v>215.9</v>
      </c>
      <c r="C501" s="592">
        <v>224.552076</v>
      </c>
      <c r="D501" s="61">
        <v>4.0074460398332533E-2</v>
      </c>
      <c r="E501" s="100">
        <v>8.6520759999999939</v>
      </c>
      <c r="F501" s="557">
        <v>186.9</v>
      </c>
      <c r="G501" s="569">
        <v>37.652075999999994</v>
      </c>
    </row>
    <row r="502" spans="1:7" ht="16" thickBot="1" x14ac:dyDescent="0.4">
      <c r="A502" s="248" t="s">
        <v>717</v>
      </c>
      <c r="B502" s="246">
        <v>215.9</v>
      </c>
      <c r="C502" s="341">
        <v>224.552076</v>
      </c>
      <c r="D502" s="189">
        <v>4.0074460398332533E-2</v>
      </c>
      <c r="E502" s="158">
        <v>8.6520759999999939</v>
      </c>
      <c r="F502" s="339">
        <v>186.9</v>
      </c>
      <c r="G502" s="245">
        <v>37.652075999999994</v>
      </c>
    </row>
  </sheetData>
  <sortState xmlns:xlrd2="http://schemas.microsoft.com/office/spreadsheetml/2017/richdata2" ref="A206:K209">
    <sortCondition ref="A206:A209"/>
  </sortState>
  <mergeCells count="2">
    <mergeCell ref="C2:D2"/>
    <mergeCell ref="E2:G2"/>
  </mergeCells>
  <pageMargins left="0.7" right="0.7" top="0.75" bottom="0.75" header="0.3" footer="0.3"/>
  <pageSetup scale="67" fitToHeight="0" orientation="portrait" r:id="rId1"/>
  <headerFooter alignWithMargins="0">
    <oddHeader>&amp;RAttachment 1E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O60"/>
  <sheetViews>
    <sheetView zoomScaleNormal="100" zoomScaleSheetLayoutView="90" workbookViewId="0">
      <selection activeCell="A3" sqref="A1:XFD1048576"/>
    </sheetView>
  </sheetViews>
  <sheetFormatPr defaultRowHeight="15.5" x14ac:dyDescent="0.35"/>
  <cols>
    <col min="1" max="1" width="57.36328125" style="26" customWidth="1"/>
    <col min="2" max="2" width="16.36328125" style="28" customWidth="1"/>
    <col min="3" max="3" width="16.453125" style="1" customWidth="1"/>
    <col min="4" max="4" width="2.08984375" style="1" customWidth="1"/>
    <col min="5" max="6" width="10.08984375" style="1" bestFit="1" customWidth="1"/>
    <col min="7" max="7" width="9.08984375" style="1"/>
    <col min="8" max="9" width="10" style="1" bestFit="1" customWidth="1"/>
    <col min="10" max="254" width="9.08984375" style="1"/>
    <col min="255" max="255" width="28.453125" style="1" customWidth="1"/>
    <col min="256" max="256" width="12.08984375" style="1" customWidth="1"/>
    <col min="257" max="257" width="11.90625" style="1" customWidth="1"/>
    <col min="258" max="258" width="2.08984375" style="1" customWidth="1"/>
    <col min="259" max="259" width="12.453125" style="1" bestFit="1" customWidth="1"/>
    <col min="260" max="260" width="15.54296875" style="1" customWidth="1"/>
    <col min="261" max="510" width="9.08984375" style="1"/>
    <col min="511" max="511" width="28.453125" style="1" customWidth="1"/>
    <col min="512" max="512" width="12.08984375" style="1" customWidth="1"/>
    <col min="513" max="513" width="11.90625" style="1" customWidth="1"/>
    <col min="514" max="514" width="2.08984375" style="1" customWidth="1"/>
    <col min="515" max="515" width="12.453125" style="1" bestFit="1" customWidth="1"/>
    <col min="516" max="516" width="15.54296875" style="1" customWidth="1"/>
    <col min="517" max="766" width="9.08984375" style="1"/>
    <col min="767" max="767" width="28.453125" style="1" customWidth="1"/>
    <col min="768" max="768" width="12.08984375" style="1" customWidth="1"/>
    <col min="769" max="769" width="11.90625" style="1" customWidth="1"/>
    <col min="770" max="770" width="2.08984375" style="1" customWidth="1"/>
    <col min="771" max="771" width="12.453125" style="1" bestFit="1" customWidth="1"/>
    <col min="772" max="772" width="15.54296875" style="1" customWidth="1"/>
    <col min="773" max="1022" width="9.08984375" style="1"/>
    <col min="1023" max="1023" width="28.453125" style="1" customWidth="1"/>
    <col min="1024" max="1024" width="12.08984375" style="1" customWidth="1"/>
    <col min="1025" max="1025" width="11.90625" style="1" customWidth="1"/>
    <col min="1026" max="1026" width="2.08984375" style="1" customWidth="1"/>
    <col min="1027" max="1027" width="12.453125" style="1" bestFit="1" customWidth="1"/>
    <col min="1028" max="1028" width="15.54296875" style="1" customWidth="1"/>
    <col min="1029" max="1278" width="9.08984375" style="1"/>
    <col min="1279" max="1279" width="28.453125" style="1" customWidth="1"/>
    <col min="1280" max="1280" width="12.08984375" style="1" customWidth="1"/>
    <col min="1281" max="1281" width="11.90625" style="1" customWidth="1"/>
    <col min="1282" max="1282" width="2.08984375" style="1" customWidth="1"/>
    <col min="1283" max="1283" width="12.453125" style="1" bestFit="1" customWidth="1"/>
    <col min="1284" max="1284" width="15.54296875" style="1" customWidth="1"/>
    <col min="1285" max="1534" width="9.08984375" style="1"/>
    <col min="1535" max="1535" width="28.453125" style="1" customWidth="1"/>
    <col min="1536" max="1536" width="12.08984375" style="1" customWidth="1"/>
    <col min="1537" max="1537" width="11.90625" style="1" customWidth="1"/>
    <col min="1538" max="1538" width="2.08984375" style="1" customWidth="1"/>
    <col min="1539" max="1539" width="12.453125" style="1" bestFit="1" customWidth="1"/>
    <col min="1540" max="1540" width="15.54296875" style="1" customWidth="1"/>
    <col min="1541" max="1790" width="9.08984375" style="1"/>
    <col min="1791" max="1791" width="28.453125" style="1" customWidth="1"/>
    <col min="1792" max="1792" width="12.08984375" style="1" customWidth="1"/>
    <col min="1793" max="1793" width="11.90625" style="1" customWidth="1"/>
    <col min="1794" max="1794" width="2.08984375" style="1" customWidth="1"/>
    <col min="1795" max="1795" width="12.453125" style="1" bestFit="1" customWidth="1"/>
    <col min="1796" max="1796" width="15.54296875" style="1" customWidth="1"/>
    <col min="1797" max="2046" width="9.08984375" style="1"/>
    <col min="2047" max="2047" width="28.453125" style="1" customWidth="1"/>
    <col min="2048" max="2048" width="12.08984375" style="1" customWidth="1"/>
    <col min="2049" max="2049" width="11.90625" style="1" customWidth="1"/>
    <col min="2050" max="2050" width="2.08984375" style="1" customWidth="1"/>
    <col min="2051" max="2051" width="12.453125" style="1" bestFit="1" customWidth="1"/>
    <col min="2052" max="2052" width="15.54296875" style="1" customWidth="1"/>
    <col min="2053" max="2302" width="9.08984375" style="1"/>
    <col min="2303" max="2303" width="28.453125" style="1" customWidth="1"/>
    <col min="2304" max="2304" width="12.08984375" style="1" customWidth="1"/>
    <col min="2305" max="2305" width="11.90625" style="1" customWidth="1"/>
    <col min="2306" max="2306" width="2.08984375" style="1" customWidth="1"/>
    <col min="2307" max="2307" width="12.453125" style="1" bestFit="1" customWidth="1"/>
    <col min="2308" max="2308" width="15.54296875" style="1" customWidth="1"/>
    <col min="2309" max="2558" width="9.08984375" style="1"/>
    <col min="2559" max="2559" width="28.453125" style="1" customWidth="1"/>
    <col min="2560" max="2560" width="12.08984375" style="1" customWidth="1"/>
    <col min="2561" max="2561" width="11.90625" style="1" customWidth="1"/>
    <col min="2562" max="2562" width="2.08984375" style="1" customWidth="1"/>
    <col min="2563" max="2563" width="12.453125" style="1" bestFit="1" customWidth="1"/>
    <col min="2564" max="2564" width="15.54296875" style="1" customWidth="1"/>
    <col min="2565" max="2814" width="9.08984375" style="1"/>
    <col min="2815" max="2815" width="28.453125" style="1" customWidth="1"/>
    <col min="2816" max="2816" width="12.08984375" style="1" customWidth="1"/>
    <col min="2817" max="2817" width="11.90625" style="1" customWidth="1"/>
    <col min="2818" max="2818" width="2.08984375" style="1" customWidth="1"/>
    <col min="2819" max="2819" width="12.453125" style="1" bestFit="1" customWidth="1"/>
    <col min="2820" max="2820" width="15.54296875" style="1" customWidth="1"/>
    <col min="2821" max="3070" width="9.08984375" style="1"/>
    <col min="3071" max="3071" width="28.453125" style="1" customWidth="1"/>
    <col min="3072" max="3072" width="12.08984375" style="1" customWidth="1"/>
    <col min="3073" max="3073" width="11.90625" style="1" customWidth="1"/>
    <col min="3074" max="3074" width="2.08984375" style="1" customWidth="1"/>
    <col min="3075" max="3075" width="12.453125" style="1" bestFit="1" customWidth="1"/>
    <col min="3076" max="3076" width="15.54296875" style="1" customWidth="1"/>
    <col min="3077" max="3326" width="9.08984375" style="1"/>
    <col min="3327" max="3327" width="28.453125" style="1" customWidth="1"/>
    <col min="3328" max="3328" width="12.08984375" style="1" customWidth="1"/>
    <col min="3329" max="3329" width="11.90625" style="1" customWidth="1"/>
    <col min="3330" max="3330" width="2.08984375" style="1" customWidth="1"/>
    <col min="3331" max="3331" width="12.453125" style="1" bestFit="1" customWidth="1"/>
    <col min="3332" max="3332" width="15.54296875" style="1" customWidth="1"/>
    <col min="3333" max="3582" width="9.08984375" style="1"/>
    <col min="3583" max="3583" width="28.453125" style="1" customWidth="1"/>
    <col min="3584" max="3584" width="12.08984375" style="1" customWidth="1"/>
    <col min="3585" max="3585" width="11.90625" style="1" customWidth="1"/>
    <col min="3586" max="3586" width="2.08984375" style="1" customWidth="1"/>
    <col min="3587" max="3587" width="12.453125" style="1" bestFit="1" customWidth="1"/>
    <col min="3588" max="3588" width="15.54296875" style="1" customWidth="1"/>
    <col min="3589" max="3838" width="9.08984375" style="1"/>
    <col min="3839" max="3839" width="28.453125" style="1" customWidth="1"/>
    <col min="3840" max="3840" width="12.08984375" style="1" customWidth="1"/>
    <col min="3841" max="3841" width="11.90625" style="1" customWidth="1"/>
    <col min="3842" max="3842" width="2.08984375" style="1" customWidth="1"/>
    <col min="3843" max="3843" width="12.453125" style="1" bestFit="1" customWidth="1"/>
    <col min="3844" max="3844" width="15.54296875" style="1" customWidth="1"/>
    <col min="3845" max="4094" width="9.08984375" style="1"/>
    <col min="4095" max="4095" width="28.453125" style="1" customWidth="1"/>
    <col min="4096" max="4096" width="12.08984375" style="1" customWidth="1"/>
    <col min="4097" max="4097" width="11.90625" style="1" customWidth="1"/>
    <col min="4098" max="4098" width="2.08984375" style="1" customWidth="1"/>
    <col min="4099" max="4099" width="12.453125" style="1" bestFit="1" customWidth="1"/>
    <col min="4100" max="4100" width="15.54296875" style="1" customWidth="1"/>
    <col min="4101" max="4350" width="9.08984375" style="1"/>
    <col min="4351" max="4351" width="28.453125" style="1" customWidth="1"/>
    <col min="4352" max="4352" width="12.08984375" style="1" customWidth="1"/>
    <col min="4353" max="4353" width="11.90625" style="1" customWidth="1"/>
    <col min="4354" max="4354" width="2.08984375" style="1" customWidth="1"/>
    <col min="4355" max="4355" width="12.453125" style="1" bestFit="1" customWidth="1"/>
    <col min="4356" max="4356" width="15.54296875" style="1" customWidth="1"/>
    <col min="4357" max="4606" width="9.08984375" style="1"/>
    <col min="4607" max="4607" width="28.453125" style="1" customWidth="1"/>
    <col min="4608" max="4608" width="12.08984375" style="1" customWidth="1"/>
    <col min="4609" max="4609" width="11.90625" style="1" customWidth="1"/>
    <col min="4610" max="4610" width="2.08984375" style="1" customWidth="1"/>
    <col min="4611" max="4611" width="12.453125" style="1" bestFit="1" customWidth="1"/>
    <col min="4612" max="4612" width="15.54296875" style="1" customWidth="1"/>
    <col min="4613" max="4862" width="9.08984375" style="1"/>
    <col min="4863" max="4863" width="28.453125" style="1" customWidth="1"/>
    <col min="4864" max="4864" width="12.08984375" style="1" customWidth="1"/>
    <col min="4865" max="4865" width="11.90625" style="1" customWidth="1"/>
    <col min="4866" max="4866" width="2.08984375" style="1" customWidth="1"/>
    <col min="4867" max="4867" width="12.453125" style="1" bestFit="1" customWidth="1"/>
    <col min="4868" max="4868" width="15.54296875" style="1" customWidth="1"/>
    <col min="4869" max="5118" width="9.08984375" style="1"/>
    <col min="5119" max="5119" width="28.453125" style="1" customWidth="1"/>
    <col min="5120" max="5120" width="12.08984375" style="1" customWidth="1"/>
    <col min="5121" max="5121" width="11.90625" style="1" customWidth="1"/>
    <col min="5122" max="5122" width="2.08984375" style="1" customWidth="1"/>
    <col min="5123" max="5123" width="12.453125" style="1" bestFit="1" customWidth="1"/>
    <col min="5124" max="5124" width="15.54296875" style="1" customWidth="1"/>
    <col min="5125" max="5374" width="9.08984375" style="1"/>
    <col min="5375" max="5375" width="28.453125" style="1" customWidth="1"/>
    <col min="5376" max="5376" width="12.08984375" style="1" customWidth="1"/>
    <col min="5377" max="5377" width="11.90625" style="1" customWidth="1"/>
    <col min="5378" max="5378" width="2.08984375" style="1" customWidth="1"/>
    <col min="5379" max="5379" width="12.453125" style="1" bestFit="1" customWidth="1"/>
    <col min="5380" max="5380" width="15.54296875" style="1" customWidth="1"/>
    <col min="5381" max="5630" width="9.08984375" style="1"/>
    <col min="5631" max="5631" width="28.453125" style="1" customWidth="1"/>
    <col min="5632" max="5632" width="12.08984375" style="1" customWidth="1"/>
    <col min="5633" max="5633" width="11.90625" style="1" customWidth="1"/>
    <col min="5634" max="5634" width="2.08984375" style="1" customWidth="1"/>
    <col min="5635" max="5635" width="12.453125" style="1" bestFit="1" customWidth="1"/>
    <col min="5636" max="5636" width="15.54296875" style="1" customWidth="1"/>
    <col min="5637" max="5886" width="9.08984375" style="1"/>
    <col min="5887" max="5887" width="28.453125" style="1" customWidth="1"/>
    <col min="5888" max="5888" width="12.08984375" style="1" customWidth="1"/>
    <col min="5889" max="5889" width="11.90625" style="1" customWidth="1"/>
    <col min="5890" max="5890" width="2.08984375" style="1" customWidth="1"/>
    <col min="5891" max="5891" width="12.453125" style="1" bestFit="1" customWidth="1"/>
    <col min="5892" max="5892" width="15.54296875" style="1" customWidth="1"/>
    <col min="5893" max="6142" width="9.08984375" style="1"/>
    <col min="6143" max="6143" width="28.453125" style="1" customWidth="1"/>
    <col min="6144" max="6144" width="12.08984375" style="1" customWidth="1"/>
    <col min="6145" max="6145" width="11.90625" style="1" customWidth="1"/>
    <col min="6146" max="6146" width="2.08984375" style="1" customWidth="1"/>
    <col min="6147" max="6147" width="12.453125" style="1" bestFit="1" customWidth="1"/>
    <col min="6148" max="6148" width="15.54296875" style="1" customWidth="1"/>
    <col min="6149" max="6398" width="9.08984375" style="1"/>
    <col min="6399" max="6399" width="28.453125" style="1" customWidth="1"/>
    <col min="6400" max="6400" width="12.08984375" style="1" customWidth="1"/>
    <col min="6401" max="6401" width="11.90625" style="1" customWidth="1"/>
    <col min="6402" max="6402" width="2.08984375" style="1" customWidth="1"/>
    <col min="6403" max="6403" width="12.453125" style="1" bestFit="1" customWidth="1"/>
    <col min="6404" max="6404" width="15.54296875" style="1" customWidth="1"/>
    <col min="6405" max="6654" width="9.08984375" style="1"/>
    <col min="6655" max="6655" width="28.453125" style="1" customWidth="1"/>
    <col min="6656" max="6656" width="12.08984375" style="1" customWidth="1"/>
    <col min="6657" max="6657" width="11.90625" style="1" customWidth="1"/>
    <col min="6658" max="6658" width="2.08984375" style="1" customWidth="1"/>
    <col min="6659" max="6659" width="12.453125" style="1" bestFit="1" customWidth="1"/>
    <col min="6660" max="6660" width="15.54296875" style="1" customWidth="1"/>
    <col min="6661" max="6910" width="9.08984375" style="1"/>
    <col min="6911" max="6911" width="28.453125" style="1" customWidth="1"/>
    <col min="6912" max="6912" width="12.08984375" style="1" customWidth="1"/>
    <col min="6913" max="6913" width="11.90625" style="1" customWidth="1"/>
    <col min="6914" max="6914" width="2.08984375" style="1" customWidth="1"/>
    <col min="6915" max="6915" width="12.453125" style="1" bestFit="1" customWidth="1"/>
    <col min="6916" max="6916" width="15.54296875" style="1" customWidth="1"/>
    <col min="6917" max="7166" width="9.08984375" style="1"/>
    <col min="7167" max="7167" width="28.453125" style="1" customWidth="1"/>
    <col min="7168" max="7168" width="12.08984375" style="1" customWidth="1"/>
    <col min="7169" max="7169" width="11.90625" style="1" customWidth="1"/>
    <col min="7170" max="7170" width="2.08984375" style="1" customWidth="1"/>
    <col min="7171" max="7171" width="12.453125" style="1" bestFit="1" customWidth="1"/>
    <col min="7172" max="7172" width="15.54296875" style="1" customWidth="1"/>
    <col min="7173" max="7422" width="9.08984375" style="1"/>
    <col min="7423" max="7423" width="28.453125" style="1" customWidth="1"/>
    <col min="7424" max="7424" width="12.08984375" style="1" customWidth="1"/>
    <col min="7425" max="7425" width="11.90625" style="1" customWidth="1"/>
    <col min="7426" max="7426" width="2.08984375" style="1" customWidth="1"/>
    <col min="7427" max="7427" width="12.453125" style="1" bestFit="1" customWidth="1"/>
    <col min="7428" max="7428" width="15.54296875" style="1" customWidth="1"/>
    <col min="7429" max="7678" width="9.08984375" style="1"/>
    <col min="7679" max="7679" width="28.453125" style="1" customWidth="1"/>
    <col min="7680" max="7680" width="12.08984375" style="1" customWidth="1"/>
    <col min="7681" max="7681" width="11.90625" style="1" customWidth="1"/>
    <col min="7682" max="7682" width="2.08984375" style="1" customWidth="1"/>
    <col min="7683" max="7683" width="12.453125" style="1" bestFit="1" customWidth="1"/>
    <col min="7684" max="7684" width="15.54296875" style="1" customWidth="1"/>
    <col min="7685" max="7934" width="9.08984375" style="1"/>
    <col min="7935" max="7935" width="28.453125" style="1" customWidth="1"/>
    <col min="7936" max="7936" width="12.08984375" style="1" customWidth="1"/>
    <col min="7937" max="7937" width="11.90625" style="1" customWidth="1"/>
    <col min="7938" max="7938" width="2.08984375" style="1" customWidth="1"/>
    <col min="7939" max="7939" width="12.453125" style="1" bestFit="1" customWidth="1"/>
    <col min="7940" max="7940" width="15.54296875" style="1" customWidth="1"/>
    <col min="7941" max="8190" width="9.08984375" style="1"/>
    <col min="8191" max="8191" width="28.453125" style="1" customWidth="1"/>
    <col min="8192" max="8192" width="12.08984375" style="1" customWidth="1"/>
    <col min="8193" max="8193" width="11.90625" style="1" customWidth="1"/>
    <col min="8194" max="8194" width="2.08984375" style="1" customWidth="1"/>
    <col min="8195" max="8195" width="12.453125" style="1" bestFit="1" customWidth="1"/>
    <col min="8196" max="8196" width="15.54296875" style="1" customWidth="1"/>
    <col min="8197" max="8446" width="9.08984375" style="1"/>
    <col min="8447" max="8447" width="28.453125" style="1" customWidth="1"/>
    <col min="8448" max="8448" width="12.08984375" style="1" customWidth="1"/>
    <col min="8449" max="8449" width="11.90625" style="1" customWidth="1"/>
    <col min="8450" max="8450" width="2.08984375" style="1" customWidth="1"/>
    <col min="8451" max="8451" width="12.453125" style="1" bestFit="1" customWidth="1"/>
    <col min="8452" max="8452" width="15.54296875" style="1" customWidth="1"/>
    <col min="8453" max="8702" width="9.08984375" style="1"/>
    <col min="8703" max="8703" width="28.453125" style="1" customWidth="1"/>
    <col min="8704" max="8704" width="12.08984375" style="1" customWidth="1"/>
    <col min="8705" max="8705" width="11.90625" style="1" customWidth="1"/>
    <col min="8706" max="8706" width="2.08984375" style="1" customWidth="1"/>
    <col min="8707" max="8707" width="12.453125" style="1" bestFit="1" customWidth="1"/>
    <col min="8708" max="8708" width="15.54296875" style="1" customWidth="1"/>
    <col min="8709" max="8958" width="9.08984375" style="1"/>
    <col min="8959" max="8959" width="28.453125" style="1" customWidth="1"/>
    <col min="8960" max="8960" width="12.08984375" style="1" customWidth="1"/>
    <col min="8961" max="8961" width="11.90625" style="1" customWidth="1"/>
    <col min="8962" max="8962" width="2.08984375" style="1" customWidth="1"/>
    <col min="8963" max="8963" width="12.453125" style="1" bestFit="1" customWidth="1"/>
    <col min="8964" max="8964" width="15.54296875" style="1" customWidth="1"/>
    <col min="8965" max="9214" width="9.08984375" style="1"/>
    <col min="9215" max="9215" width="28.453125" style="1" customWidth="1"/>
    <col min="9216" max="9216" width="12.08984375" style="1" customWidth="1"/>
    <col min="9217" max="9217" width="11.90625" style="1" customWidth="1"/>
    <col min="9218" max="9218" width="2.08984375" style="1" customWidth="1"/>
    <col min="9219" max="9219" width="12.453125" style="1" bestFit="1" customWidth="1"/>
    <col min="9220" max="9220" width="15.54296875" style="1" customWidth="1"/>
    <col min="9221" max="9470" width="9.08984375" style="1"/>
    <col min="9471" max="9471" width="28.453125" style="1" customWidth="1"/>
    <col min="9472" max="9472" width="12.08984375" style="1" customWidth="1"/>
    <col min="9473" max="9473" width="11.90625" style="1" customWidth="1"/>
    <col min="9474" max="9474" width="2.08984375" style="1" customWidth="1"/>
    <col min="9475" max="9475" width="12.453125" style="1" bestFit="1" customWidth="1"/>
    <col min="9476" max="9476" width="15.54296875" style="1" customWidth="1"/>
    <col min="9477" max="9726" width="9.08984375" style="1"/>
    <col min="9727" max="9727" width="28.453125" style="1" customWidth="1"/>
    <col min="9728" max="9728" width="12.08984375" style="1" customWidth="1"/>
    <col min="9729" max="9729" width="11.90625" style="1" customWidth="1"/>
    <col min="9730" max="9730" width="2.08984375" style="1" customWidth="1"/>
    <col min="9731" max="9731" width="12.453125" style="1" bestFit="1" customWidth="1"/>
    <col min="9732" max="9732" width="15.54296875" style="1" customWidth="1"/>
    <col min="9733" max="9982" width="9.08984375" style="1"/>
    <col min="9983" max="9983" width="28.453125" style="1" customWidth="1"/>
    <col min="9984" max="9984" width="12.08984375" style="1" customWidth="1"/>
    <col min="9985" max="9985" width="11.90625" style="1" customWidth="1"/>
    <col min="9986" max="9986" width="2.08984375" style="1" customWidth="1"/>
    <col min="9987" max="9987" width="12.453125" style="1" bestFit="1" customWidth="1"/>
    <col min="9988" max="9988" width="15.54296875" style="1" customWidth="1"/>
    <col min="9989" max="10238" width="9.08984375" style="1"/>
    <col min="10239" max="10239" width="28.453125" style="1" customWidth="1"/>
    <col min="10240" max="10240" width="12.08984375" style="1" customWidth="1"/>
    <col min="10241" max="10241" width="11.90625" style="1" customWidth="1"/>
    <col min="10242" max="10242" width="2.08984375" style="1" customWidth="1"/>
    <col min="10243" max="10243" width="12.453125" style="1" bestFit="1" customWidth="1"/>
    <col min="10244" max="10244" width="15.54296875" style="1" customWidth="1"/>
    <col min="10245" max="10494" width="9.08984375" style="1"/>
    <col min="10495" max="10495" width="28.453125" style="1" customWidth="1"/>
    <col min="10496" max="10496" width="12.08984375" style="1" customWidth="1"/>
    <col min="10497" max="10497" width="11.90625" style="1" customWidth="1"/>
    <col min="10498" max="10498" width="2.08984375" style="1" customWidth="1"/>
    <col min="10499" max="10499" width="12.453125" style="1" bestFit="1" customWidth="1"/>
    <col min="10500" max="10500" width="15.54296875" style="1" customWidth="1"/>
    <col min="10501" max="10750" width="9.08984375" style="1"/>
    <col min="10751" max="10751" width="28.453125" style="1" customWidth="1"/>
    <col min="10752" max="10752" width="12.08984375" style="1" customWidth="1"/>
    <col min="10753" max="10753" width="11.90625" style="1" customWidth="1"/>
    <col min="10754" max="10754" width="2.08984375" style="1" customWidth="1"/>
    <col min="10755" max="10755" width="12.453125" style="1" bestFit="1" customWidth="1"/>
    <col min="10756" max="10756" width="15.54296875" style="1" customWidth="1"/>
    <col min="10757" max="11006" width="9.08984375" style="1"/>
    <col min="11007" max="11007" width="28.453125" style="1" customWidth="1"/>
    <col min="11008" max="11008" width="12.08984375" style="1" customWidth="1"/>
    <col min="11009" max="11009" width="11.90625" style="1" customWidth="1"/>
    <col min="11010" max="11010" width="2.08984375" style="1" customWidth="1"/>
    <col min="11011" max="11011" width="12.453125" style="1" bestFit="1" customWidth="1"/>
    <col min="11012" max="11012" width="15.54296875" style="1" customWidth="1"/>
    <col min="11013" max="11262" width="9.08984375" style="1"/>
    <col min="11263" max="11263" width="28.453125" style="1" customWidth="1"/>
    <col min="11264" max="11264" width="12.08984375" style="1" customWidth="1"/>
    <col min="11265" max="11265" width="11.90625" style="1" customWidth="1"/>
    <col min="11266" max="11266" width="2.08984375" style="1" customWidth="1"/>
    <col min="11267" max="11267" width="12.453125" style="1" bestFit="1" customWidth="1"/>
    <col min="11268" max="11268" width="15.54296875" style="1" customWidth="1"/>
    <col min="11269" max="11518" width="9.08984375" style="1"/>
    <col min="11519" max="11519" width="28.453125" style="1" customWidth="1"/>
    <col min="11520" max="11520" width="12.08984375" style="1" customWidth="1"/>
    <col min="11521" max="11521" width="11.90625" style="1" customWidth="1"/>
    <col min="11522" max="11522" width="2.08984375" style="1" customWidth="1"/>
    <col min="11523" max="11523" width="12.453125" style="1" bestFit="1" customWidth="1"/>
    <col min="11524" max="11524" width="15.54296875" style="1" customWidth="1"/>
    <col min="11525" max="11774" width="9.08984375" style="1"/>
    <col min="11775" max="11775" width="28.453125" style="1" customWidth="1"/>
    <col min="11776" max="11776" width="12.08984375" style="1" customWidth="1"/>
    <col min="11777" max="11777" width="11.90625" style="1" customWidth="1"/>
    <col min="11778" max="11778" width="2.08984375" style="1" customWidth="1"/>
    <col min="11779" max="11779" width="12.453125" style="1" bestFit="1" customWidth="1"/>
    <col min="11780" max="11780" width="15.54296875" style="1" customWidth="1"/>
    <col min="11781" max="12030" width="9.08984375" style="1"/>
    <col min="12031" max="12031" width="28.453125" style="1" customWidth="1"/>
    <col min="12032" max="12032" width="12.08984375" style="1" customWidth="1"/>
    <col min="12033" max="12033" width="11.90625" style="1" customWidth="1"/>
    <col min="12034" max="12034" width="2.08984375" style="1" customWidth="1"/>
    <col min="12035" max="12035" width="12.453125" style="1" bestFit="1" customWidth="1"/>
    <col min="12036" max="12036" width="15.54296875" style="1" customWidth="1"/>
    <col min="12037" max="12286" width="9.08984375" style="1"/>
    <col min="12287" max="12287" width="28.453125" style="1" customWidth="1"/>
    <col min="12288" max="12288" width="12.08984375" style="1" customWidth="1"/>
    <col min="12289" max="12289" width="11.90625" style="1" customWidth="1"/>
    <col min="12290" max="12290" width="2.08984375" style="1" customWidth="1"/>
    <col min="12291" max="12291" width="12.453125" style="1" bestFit="1" customWidth="1"/>
    <col min="12292" max="12292" width="15.54296875" style="1" customWidth="1"/>
    <col min="12293" max="12542" width="9.08984375" style="1"/>
    <col min="12543" max="12543" width="28.453125" style="1" customWidth="1"/>
    <col min="12544" max="12544" width="12.08984375" style="1" customWidth="1"/>
    <col min="12545" max="12545" width="11.90625" style="1" customWidth="1"/>
    <col min="12546" max="12546" width="2.08984375" style="1" customWidth="1"/>
    <col min="12547" max="12547" width="12.453125" style="1" bestFit="1" customWidth="1"/>
    <col min="12548" max="12548" width="15.54296875" style="1" customWidth="1"/>
    <col min="12549" max="12798" width="9.08984375" style="1"/>
    <col min="12799" max="12799" width="28.453125" style="1" customWidth="1"/>
    <col min="12800" max="12800" width="12.08984375" style="1" customWidth="1"/>
    <col min="12801" max="12801" width="11.90625" style="1" customWidth="1"/>
    <col min="12802" max="12802" width="2.08984375" style="1" customWidth="1"/>
    <col min="12803" max="12803" width="12.453125" style="1" bestFit="1" customWidth="1"/>
    <col min="12804" max="12804" width="15.54296875" style="1" customWidth="1"/>
    <col min="12805" max="13054" width="9.08984375" style="1"/>
    <col min="13055" max="13055" width="28.453125" style="1" customWidth="1"/>
    <col min="13056" max="13056" width="12.08984375" style="1" customWidth="1"/>
    <col min="13057" max="13057" width="11.90625" style="1" customWidth="1"/>
    <col min="13058" max="13058" width="2.08984375" style="1" customWidth="1"/>
    <col min="13059" max="13059" width="12.453125" style="1" bestFit="1" customWidth="1"/>
    <col min="13060" max="13060" width="15.54296875" style="1" customWidth="1"/>
    <col min="13061" max="13310" width="9.08984375" style="1"/>
    <col min="13311" max="13311" width="28.453125" style="1" customWidth="1"/>
    <col min="13312" max="13312" width="12.08984375" style="1" customWidth="1"/>
    <col min="13313" max="13313" width="11.90625" style="1" customWidth="1"/>
    <col min="13314" max="13314" width="2.08984375" style="1" customWidth="1"/>
    <col min="13315" max="13315" width="12.453125" style="1" bestFit="1" customWidth="1"/>
    <col min="13316" max="13316" width="15.54296875" style="1" customWidth="1"/>
    <col min="13317" max="13566" width="9.08984375" style="1"/>
    <col min="13567" max="13567" width="28.453125" style="1" customWidth="1"/>
    <col min="13568" max="13568" width="12.08984375" style="1" customWidth="1"/>
    <col min="13569" max="13569" width="11.90625" style="1" customWidth="1"/>
    <col min="13570" max="13570" width="2.08984375" style="1" customWidth="1"/>
    <col min="13571" max="13571" width="12.453125" style="1" bestFit="1" customWidth="1"/>
    <col min="13572" max="13572" width="15.54296875" style="1" customWidth="1"/>
    <col min="13573" max="13822" width="9.08984375" style="1"/>
    <col min="13823" max="13823" width="28.453125" style="1" customWidth="1"/>
    <col min="13824" max="13824" width="12.08984375" style="1" customWidth="1"/>
    <col min="13825" max="13825" width="11.90625" style="1" customWidth="1"/>
    <col min="13826" max="13826" width="2.08984375" style="1" customWidth="1"/>
    <col min="13827" max="13827" width="12.453125" style="1" bestFit="1" customWidth="1"/>
    <col min="13828" max="13828" width="15.54296875" style="1" customWidth="1"/>
    <col min="13829" max="14078" width="9.08984375" style="1"/>
    <col min="14079" max="14079" width="28.453125" style="1" customWidth="1"/>
    <col min="14080" max="14080" width="12.08984375" style="1" customWidth="1"/>
    <col min="14081" max="14081" width="11.90625" style="1" customWidth="1"/>
    <col min="14082" max="14082" width="2.08984375" style="1" customWidth="1"/>
    <col min="14083" max="14083" width="12.453125" style="1" bestFit="1" customWidth="1"/>
    <col min="14084" max="14084" width="15.54296875" style="1" customWidth="1"/>
    <col min="14085" max="14334" width="9.08984375" style="1"/>
    <col min="14335" max="14335" width="28.453125" style="1" customWidth="1"/>
    <col min="14336" max="14336" width="12.08984375" style="1" customWidth="1"/>
    <col min="14337" max="14337" width="11.90625" style="1" customWidth="1"/>
    <col min="14338" max="14338" width="2.08984375" style="1" customWidth="1"/>
    <col min="14339" max="14339" width="12.453125" style="1" bestFit="1" customWidth="1"/>
    <col min="14340" max="14340" width="15.54296875" style="1" customWidth="1"/>
    <col min="14341" max="14590" width="9.08984375" style="1"/>
    <col min="14591" max="14591" width="28.453125" style="1" customWidth="1"/>
    <col min="14592" max="14592" width="12.08984375" style="1" customWidth="1"/>
    <col min="14593" max="14593" width="11.90625" style="1" customWidth="1"/>
    <col min="14594" max="14594" width="2.08984375" style="1" customWidth="1"/>
    <col min="14595" max="14595" width="12.453125" style="1" bestFit="1" customWidth="1"/>
    <col min="14596" max="14596" width="15.54296875" style="1" customWidth="1"/>
    <col min="14597" max="14846" width="9.08984375" style="1"/>
    <col min="14847" max="14847" width="28.453125" style="1" customWidth="1"/>
    <col min="14848" max="14848" width="12.08984375" style="1" customWidth="1"/>
    <col min="14849" max="14849" width="11.90625" style="1" customWidth="1"/>
    <col min="14850" max="14850" width="2.08984375" style="1" customWidth="1"/>
    <col min="14851" max="14851" width="12.453125" style="1" bestFit="1" customWidth="1"/>
    <col min="14852" max="14852" width="15.54296875" style="1" customWidth="1"/>
    <col min="14853" max="15102" width="9.08984375" style="1"/>
    <col min="15103" max="15103" width="28.453125" style="1" customWidth="1"/>
    <col min="15104" max="15104" width="12.08984375" style="1" customWidth="1"/>
    <col min="15105" max="15105" width="11.90625" style="1" customWidth="1"/>
    <col min="15106" max="15106" width="2.08984375" style="1" customWidth="1"/>
    <col min="15107" max="15107" width="12.453125" style="1" bestFit="1" customWidth="1"/>
    <col min="15108" max="15108" width="15.54296875" style="1" customWidth="1"/>
    <col min="15109" max="15358" width="9.08984375" style="1"/>
    <col min="15359" max="15359" width="28.453125" style="1" customWidth="1"/>
    <col min="15360" max="15360" width="12.08984375" style="1" customWidth="1"/>
    <col min="15361" max="15361" width="11.90625" style="1" customWidth="1"/>
    <col min="15362" max="15362" width="2.08984375" style="1" customWidth="1"/>
    <col min="15363" max="15363" width="12.453125" style="1" bestFit="1" customWidth="1"/>
    <col min="15364" max="15364" width="15.54296875" style="1" customWidth="1"/>
    <col min="15365" max="15614" width="9.08984375" style="1"/>
    <col min="15615" max="15615" width="28.453125" style="1" customWidth="1"/>
    <col min="15616" max="15616" width="12.08984375" style="1" customWidth="1"/>
    <col min="15617" max="15617" width="11.90625" style="1" customWidth="1"/>
    <col min="15618" max="15618" width="2.08984375" style="1" customWidth="1"/>
    <col min="15619" max="15619" width="12.453125" style="1" bestFit="1" customWidth="1"/>
    <col min="15620" max="15620" width="15.54296875" style="1" customWidth="1"/>
    <col min="15621" max="15870" width="9.08984375" style="1"/>
    <col min="15871" max="15871" width="28.453125" style="1" customWidth="1"/>
    <col min="15872" max="15872" width="12.08984375" style="1" customWidth="1"/>
    <col min="15873" max="15873" width="11.90625" style="1" customWidth="1"/>
    <col min="15874" max="15874" width="2.08984375" style="1" customWidth="1"/>
    <col min="15875" max="15875" width="12.453125" style="1" bestFit="1" customWidth="1"/>
    <col min="15876" max="15876" width="15.54296875" style="1" customWidth="1"/>
    <col min="15877" max="16126" width="9.08984375" style="1"/>
    <col min="16127" max="16127" width="28.453125" style="1" customWidth="1"/>
    <col min="16128" max="16128" width="12.08984375" style="1" customWidth="1"/>
    <col min="16129" max="16129" width="11.90625" style="1" customWidth="1"/>
    <col min="16130" max="16130" width="2.08984375" style="1" customWidth="1"/>
    <col min="16131" max="16131" width="12.453125" style="1" bestFit="1" customWidth="1"/>
    <col min="16132" max="16132" width="15.54296875" style="1" customWidth="1"/>
    <col min="16133" max="16384" width="9.08984375" style="1"/>
  </cols>
  <sheetData>
    <row r="1" spans="1:8" x14ac:dyDescent="0.35">
      <c r="A1" s="40" t="s">
        <v>0</v>
      </c>
      <c r="B1" s="40"/>
      <c r="C1" s="40"/>
    </row>
    <row r="2" spans="1:8" x14ac:dyDescent="0.35">
      <c r="A2" s="40" t="s">
        <v>718</v>
      </c>
      <c r="B2" s="40"/>
      <c r="C2" s="40"/>
    </row>
    <row r="3" spans="1:8" ht="16" thickBot="1" x14ac:dyDescent="0.4">
      <c r="A3" s="40"/>
      <c r="B3" s="40"/>
      <c r="C3" s="40"/>
    </row>
    <row r="4" spans="1:8" s="4" customFormat="1" ht="16" thickBot="1" x14ac:dyDescent="0.3">
      <c r="A4" s="29" t="s">
        <v>8</v>
      </c>
      <c r="B4" s="30" t="s">
        <v>61</v>
      </c>
      <c r="C4" s="30" t="s">
        <v>62</v>
      </c>
    </row>
    <row r="5" spans="1:8" x14ac:dyDescent="0.35">
      <c r="A5" s="455" t="s">
        <v>10</v>
      </c>
      <c r="B5" s="459">
        <v>182.61</v>
      </c>
      <c r="C5" s="459">
        <v>191.74</v>
      </c>
      <c r="E5" s="180"/>
      <c r="G5" s="412"/>
      <c r="H5" s="20"/>
    </row>
    <row r="6" spans="1:8" x14ac:dyDescent="0.35">
      <c r="A6" s="455" t="s">
        <v>11</v>
      </c>
      <c r="B6" s="459">
        <v>164.72</v>
      </c>
      <c r="C6" s="459">
        <v>171.31</v>
      </c>
      <c r="E6" s="180"/>
      <c r="G6" s="412"/>
      <c r="H6" s="20"/>
    </row>
    <row r="7" spans="1:8" x14ac:dyDescent="0.35">
      <c r="A7" s="455" t="s">
        <v>12</v>
      </c>
      <c r="B7" s="459">
        <v>189.75</v>
      </c>
      <c r="C7" s="459">
        <v>198.28874999999999</v>
      </c>
      <c r="E7" s="180"/>
      <c r="G7" s="412"/>
      <c r="H7" s="20"/>
    </row>
    <row r="8" spans="1:8" x14ac:dyDescent="0.35">
      <c r="A8" s="615" t="s">
        <v>13</v>
      </c>
      <c r="B8" s="459">
        <v>180.79</v>
      </c>
      <c r="C8" s="459">
        <v>188.02160000000001</v>
      </c>
      <c r="E8" s="180"/>
      <c r="G8" s="412"/>
      <c r="H8" s="20"/>
    </row>
    <row r="9" spans="1:8" x14ac:dyDescent="0.35">
      <c r="A9" s="615" t="s">
        <v>400</v>
      </c>
      <c r="B9" s="459">
        <v>182.49</v>
      </c>
      <c r="C9" s="459">
        <v>190.7</v>
      </c>
      <c r="E9" s="180"/>
      <c r="G9" s="412"/>
      <c r="H9" s="20"/>
    </row>
    <row r="10" spans="1:8" x14ac:dyDescent="0.35">
      <c r="A10" s="616" t="s">
        <v>15</v>
      </c>
      <c r="B10" s="459">
        <v>191.98</v>
      </c>
      <c r="C10" s="459">
        <v>199.65</v>
      </c>
      <c r="E10" s="180"/>
      <c r="G10" s="412"/>
      <c r="H10" s="20"/>
    </row>
    <row r="11" spans="1:8" x14ac:dyDescent="0.35">
      <c r="A11" s="455" t="s">
        <v>16</v>
      </c>
      <c r="B11" s="459">
        <v>180.59</v>
      </c>
      <c r="C11" s="459">
        <v>187.81</v>
      </c>
      <c r="E11" s="180"/>
      <c r="G11" s="412"/>
      <c r="H11" s="20"/>
    </row>
    <row r="12" spans="1:8" x14ac:dyDescent="0.35">
      <c r="A12" s="455" t="s">
        <v>17</v>
      </c>
      <c r="B12" s="459">
        <v>178.06</v>
      </c>
      <c r="C12" s="459">
        <v>186.96</v>
      </c>
      <c r="E12" s="180"/>
      <c r="G12" s="412"/>
      <c r="H12" s="20"/>
    </row>
    <row r="13" spans="1:8" x14ac:dyDescent="0.35">
      <c r="A13" s="455" t="s">
        <v>18</v>
      </c>
      <c r="B13" s="459">
        <v>180.66</v>
      </c>
      <c r="C13" s="459">
        <v>195.11280000000002</v>
      </c>
      <c r="E13" s="180"/>
      <c r="G13" s="412"/>
      <c r="H13" s="20"/>
    </row>
    <row r="14" spans="1:8" x14ac:dyDescent="0.35">
      <c r="A14" s="617" t="s">
        <v>19</v>
      </c>
      <c r="B14" s="459">
        <v>166.52</v>
      </c>
      <c r="C14" s="459">
        <v>174.01339999999999</v>
      </c>
      <c r="E14" s="180"/>
      <c r="G14" s="412"/>
      <c r="H14" s="20"/>
    </row>
    <row r="15" spans="1:8" x14ac:dyDescent="0.35">
      <c r="A15" s="455" t="s">
        <v>20</v>
      </c>
      <c r="B15" s="459">
        <v>175.45</v>
      </c>
      <c r="C15" s="459">
        <v>182.45</v>
      </c>
      <c r="E15" s="180"/>
      <c r="G15" s="412"/>
      <c r="H15" s="20"/>
    </row>
    <row r="16" spans="1:8" x14ac:dyDescent="0.35">
      <c r="A16" s="617" t="s">
        <v>21</v>
      </c>
      <c r="B16" s="459">
        <v>179.13</v>
      </c>
      <c r="C16" s="459">
        <v>188.0865</v>
      </c>
      <c r="E16" s="180"/>
      <c r="G16" s="412"/>
      <c r="H16" s="20"/>
    </row>
    <row r="17" spans="1:8" x14ac:dyDescent="0.35">
      <c r="A17" s="455" t="s">
        <v>22</v>
      </c>
      <c r="B17" s="459">
        <v>189.18</v>
      </c>
      <c r="C17" s="459">
        <v>197.69</v>
      </c>
      <c r="E17" s="180"/>
      <c r="G17" s="412"/>
      <c r="H17" s="20"/>
    </row>
    <row r="18" spans="1:8" x14ac:dyDescent="0.35">
      <c r="A18" s="455" t="s">
        <v>23</v>
      </c>
      <c r="B18" s="459">
        <v>180.8</v>
      </c>
      <c r="C18" s="459">
        <v>188</v>
      </c>
      <c r="E18" s="180"/>
      <c r="G18" s="412"/>
      <c r="H18" s="20"/>
    </row>
    <row r="19" spans="1:8" x14ac:dyDescent="0.35">
      <c r="A19" s="618" t="s">
        <v>24</v>
      </c>
      <c r="B19" s="459">
        <v>194.94</v>
      </c>
      <c r="C19" s="459">
        <v>202.74</v>
      </c>
      <c r="E19" s="180"/>
      <c r="G19" s="412"/>
      <c r="H19" s="20"/>
    </row>
    <row r="20" spans="1:8" x14ac:dyDescent="0.35">
      <c r="A20" s="455" t="s">
        <v>25</v>
      </c>
      <c r="B20" s="459">
        <v>178.23</v>
      </c>
      <c r="C20" s="459">
        <v>185.36</v>
      </c>
      <c r="E20" s="180"/>
      <c r="G20" s="412"/>
      <c r="H20" s="20"/>
    </row>
    <row r="21" spans="1:8" s="8" customFormat="1" x14ac:dyDescent="0.35">
      <c r="A21" s="455" t="s">
        <v>26</v>
      </c>
      <c r="B21" s="619">
        <v>187.58</v>
      </c>
      <c r="C21" s="619">
        <v>195.08</v>
      </c>
      <c r="E21" s="180"/>
      <c r="G21" s="412"/>
      <c r="H21" s="20"/>
    </row>
    <row r="22" spans="1:8" x14ac:dyDescent="0.35">
      <c r="A22" s="455" t="s">
        <v>27</v>
      </c>
      <c r="B22" s="459">
        <v>187.53</v>
      </c>
      <c r="C22" s="459">
        <v>196.90650000000002</v>
      </c>
      <c r="E22" s="180"/>
      <c r="G22" s="412"/>
      <c r="H22" s="20"/>
    </row>
    <row r="23" spans="1:8" x14ac:dyDescent="0.35">
      <c r="A23" s="455" t="s">
        <v>28</v>
      </c>
      <c r="B23" s="459">
        <v>196.55</v>
      </c>
      <c r="C23" s="459">
        <v>205.39</v>
      </c>
      <c r="E23" s="180"/>
      <c r="G23" s="412"/>
      <c r="H23" s="20"/>
    </row>
    <row r="24" spans="1:8" x14ac:dyDescent="0.35">
      <c r="A24" s="617" t="s">
        <v>29</v>
      </c>
      <c r="B24" s="459">
        <v>174.09</v>
      </c>
      <c r="C24" s="459">
        <v>181.92</v>
      </c>
      <c r="E24" s="180"/>
      <c r="G24" s="412"/>
      <c r="H24" s="20"/>
    </row>
    <row r="25" spans="1:8" x14ac:dyDescent="0.35">
      <c r="A25" s="617" t="s">
        <v>30</v>
      </c>
      <c r="B25" s="459">
        <v>182.42</v>
      </c>
      <c r="C25" s="459">
        <v>189.71680000000001</v>
      </c>
      <c r="E25" s="180"/>
      <c r="G25" s="412"/>
      <c r="H25" s="20"/>
    </row>
    <row r="26" spans="1:8" x14ac:dyDescent="0.35">
      <c r="A26" s="455" t="s">
        <v>31</v>
      </c>
      <c r="B26" s="459">
        <v>186.17</v>
      </c>
      <c r="C26" s="459">
        <v>195.48</v>
      </c>
      <c r="E26" s="180"/>
      <c r="G26" s="412"/>
      <c r="H26" s="20"/>
    </row>
    <row r="27" spans="1:8" x14ac:dyDescent="0.35">
      <c r="A27" s="455" t="s">
        <v>311</v>
      </c>
      <c r="B27" s="459">
        <v>185.49</v>
      </c>
      <c r="C27" s="459">
        <v>192.91</v>
      </c>
      <c r="E27" s="180"/>
      <c r="G27" s="412"/>
      <c r="H27" s="20"/>
    </row>
    <row r="28" spans="1:8" x14ac:dyDescent="0.35">
      <c r="A28" s="617" t="s">
        <v>33</v>
      </c>
      <c r="B28" s="459">
        <v>182.87</v>
      </c>
      <c r="C28" s="459">
        <v>190.18480000000002</v>
      </c>
      <c r="E28" s="180"/>
      <c r="G28" s="412"/>
      <c r="H28" s="20"/>
    </row>
    <row r="29" spans="1:8" x14ac:dyDescent="0.35">
      <c r="A29" s="455" t="s">
        <v>34</v>
      </c>
      <c r="B29" s="459">
        <v>179.71</v>
      </c>
      <c r="C29" s="459">
        <v>186.9</v>
      </c>
      <c r="E29" s="180"/>
      <c r="G29" s="412"/>
      <c r="H29" s="20"/>
    </row>
    <row r="30" spans="1:8" x14ac:dyDescent="0.35">
      <c r="A30" s="617" t="s">
        <v>35</v>
      </c>
      <c r="B30" s="459">
        <v>183.18</v>
      </c>
      <c r="C30" s="459">
        <v>192.34</v>
      </c>
      <c r="E30" s="180"/>
      <c r="G30" s="412"/>
      <c r="H30" s="20"/>
    </row>
    <row r="31" spans="1:8" x14ac:dyDescent="0.35">
      <c r="A31" s="31" t="s">
        <v>719</v>
      </c>
      <c r="B31" s="19"/>
      <c r="C31" s="19"/>
      <c r="E31" s="2"/>
      <c r="G31" s="412"/>
      <c r="H31" s="20"/>
    </row>
    <row r="32" spans="1:8" ht="16" thickBot="1" x14ac:dyDescent="0.4">
      <c r="A32" s="792"/>
      <c r="B32" s="792"/>
      <c r="C32" s="792"/>
      <c r="G32" s="412"/>
    </row>
    <row r="33" spans="1:15" s="4" customFormat="1" ht="31.5" thickBot="1" x14ac:dyDescent="0.4">
      <c r="A33" s="10" t="s">
        <v>36</v>
      </c>
      <c r="B33" s="32" t="s">
        <v>720</v>
      </c>
      <c r="C33" s="32" t="s">
        <v>721</v>
      </c>
      <c r="E33" s="32" t="s">
        <v>722</v>
      </c>
      <c r="F33" s="32" t="s">
        <v>723</v>
      </c>
      <c r="G33" s="412"/>
    </row>
    <row r="34" spans="1:15" x14ac:dyDescent="0.35">
      <c r="A34" s="620" t="s">
        <v>724</v>
      </c>
      <c r="B34" s="621">
        <v>313.55</v>
      </c>
      <c r="C34" s="621">
        <v>333.93</v>
      </c>
      <c r="D34" s="426"/>
      <c r="E34" s="622">
        <v>530</v>
      </c>
      <c r="F34" s="623">
        <v>548.5</v>
      </c>
      <c r="G34" s="412"/>
      <c r="H34" s="64"/>
      <c r="J34" s="412"/>
    </row>
    <row r="35" spans="1:15" x14ac:dyDescent="0.35">
      <c r="A35" s="620" t="s">
        <v>725</v>
      </c>
      <c r="B35" s="621">
        <v>4497</v>
      </c>
      <c r="C35" s="621">
        <v>4789.3100000000004</v>
      </c>
      <c r="D35" s="426"/>
      <c r="E35" s="622" t="s">
        <v>726</v>
      </c>
      <c r="F35" s="622" t="s">
        <v>726</v>
      </c>
      <c r="G35" s="412"/>
      <c r="H35" s="64"/>
      <c r="J35" s="412"/>
    </row>
    <row r="36" spans="1:15" ht="16" thickBot="1" x14ac:dyDescent="0.4">
      <c r="A36" s="624" t="s">
        <v>727</v>
      </c>
      <c r="B36" s="416">
        <v>313.55</v>
      </c>
      <c r="C36" s="409">
        <v>333.93</v>
      </c>
      <c r="D36" s="426"/>
      <c r="E36" s="417" t="s">
        <v>726</v>
      </c>
      <c r="F36" s="417" t="s">
        <v>726</v>
      </c>
      <c r="G36" s="412"/>
      <c r="H36" s="64"/>
      <c r="J36" s="412"/>
    </row>
    <row r="37" spans="1:15" ht="16" thickBot="1" x14ac:dyDescent="0.4">
      <c r="A37" s="418" t="s">
        <v>728</v>
      </c>
      <c r="B37" s="419">
        <v>285.7</v>
      </c>
      <c r="C37" s="419">
        <v>302.83999999999997</v>
      </c>
      <c r="D37" s="426"/>
      <c r="E37" s="420">
        <v>523.85</v>
      </c>
      <c r="F37" s="420">
        <v>555.28</v>
      </c>
      <c r="G37" s="412"/>
      <c r="H37" s="64"/>
      <c r="J37" s="412"/>
    </row>
    <row r="38" spans="1:15" x14ac:dyDescent="0.35">
      <c r="A38" s="413" t="s">
        <v>729</v>
      </c>
      <c r="B38" s="414">
        <v>702.65</v>
      </c>
      <c r="C38" s="414">
        <v>758.9</v>
      </c>
      <c r="D38" s="426"/>
      <c r="E38" s="415">
        <v>795</v>
      </c>
      <c r="F38" s="415">
        <v>795</v>
      </c>
      <c r="G38" s="412"/>
      <c r="H38" s="64"/>
      <c r="J38" s="412"/>
    </row>
    <row r="39" spans="1:15" x14ac:dyDescent="0.35">
      <c r="A39" s="625" t="s">
        <v>730</v>
      </c>
      <c r="B39" s="626">
        <v>8862.9500000000007</v>
      </c>
      <c r="C39" s="626">
        <v>8862.9500000000007</v>
      </c>
      <c r="D39" s="426"/>
      <c r="E39" s="622" t="s">
        <v>726</v>
      </c>
      <c r="F39" s="622" t="s">
        <v>726</v>
      </c>
      <c r="G39" s="412"/>
      <c r="H39" s="64"/>
      <c r="J39" s="412"/>
    </row>
    <row r="40" spans="1:15" ht="16" thickBot="1" x14ac:dyDescent="0.4">
      <c r="A40" s="429" t="s">
        <v>731</v>
      </c>
      <c r="B40" s="627">
        <v>702.65</v>
      </c>
      <c r="C40" s="422">
        <v>0</v>
      </c>
      <c r="D40" s="426"/>
      <c r="E40" s="417" t="s">
        <v>726</v>
      </c>
      <c r="F40" s="417" t="s">
        <v>726</v>
      </c>
      <c r="G40" s="412"/>
      <c r="H40" s="64"/>
      <c r="J40" s="412"/>
    </row>
    <row r="41" spans="1:15" x14ac:dyDescent="0.35">
      <c r="A41" s="421" t="s">
        <v>732</v>
      </c>
      <c r="B41" s="414">
        <v>294.58999999999997</v>
      </c>
      <c r="C41" s="414">
        <v>312.2654</v>
      </c>
      <c r="D41" s="426"/>
      <c r="E41" s="415">
        <v>533.71</v>
      </c>
      <c r="F41" s="415">
        <v>552.38985000000002</v>
      </c>
      <c r="G41" s="412"/>
      <c r="H41" s="64"/>
      <c r="J41" s="412"/>
    </row>
    <row r="42" spans="1:15" x14ac:dyDescent="0.35">
      <c r="A42" s="628" t="s">
        <v>733</v>
      </c>
      <c r="B42" s="626">
        <v>4418.8100000000004</v>
      </c>
      <c r="C42" s="626">
        <v>4683.9386000000004</v>
      </c>
      <c r="D42" s="426"/>
      <c r="E42" s="622" t="s">
        <v>726</v>
      </c>
      <c r="F42" s="622" t="s">
        <v>726</v>
      </c>
      <c r="G42" s="412"/>
      <c r="H42" s="64"/>
      <c r="J42" s="412"/>
    </row>
    <row r="43" spans="1:15" x14ac:dyDescent="0.35">
      <c r="A43" s="628" t="s">
        <v>734</v>
      </c>
      <c r="B43" s="622">
        <v>294.58999999999997</v>
      </c>
      <c r="C43" s="626">
        <v>312.2654</v>
      </c>
      <c r="D43" s="426"/>
      <c r="E43" s="622" t="s">
        <v>726</v>
      </c>
      <c r="F43" s="622" t="s">
        <v>726</v>
      </c>
      <c r="G43" s="412"/>
      <c r="H43" s="64"/>
      <c r="J43" s="412"/>
    </row>
    <row r="44" spans="1:15" ht="16" thickBot="1" x14ac:dyDescent="0.4">
      <c r="A44" s="427" t="s">
        <v>735</v>
      </c>
      <c r="B44" s="417">
        <v>589.17999999999995</v>
      </c>
      <c r="C44" s="422">
        <v>589.17999999999995</v>
      </c>
      <c r="D44" s="426"/>
      <c r="E44" s="417" t="s">
        <v>726</v>
      </c>
      <c r="F44" s="417" t="s">
        <v>726</v>
      </c>
      <c r="G44" s="412"/>
      <c r="H44" s="64"/>
      <c r="J44" s="412"/>
    </row>
    <row r="45" spans="1:15" x14ac:dyDescent="0.35">
      <c r="A45" s="238" t="s">
        <v>736</v>
      </c>
      <c r="B45" s="361">
        <v>733.86</v>
      </c>
      <c r="C45" s="361">
        <v>781.56</v>
      </c>
      <c r="D45" s="426"/>
      <c r="E45" s="415">
        <v>815.55</v>
      </c>
      <c r="F45" s="423">
        <v>563.66</v>
      </c>
      <c r="G45" s="412"/>
      <c r="H45" s="64"/>
      <c r="J45" s="412"/>
      <c r="O45" s="33"/>
    </row>
    <row r="46" spans="1:15" x14ac:dyDescent="0.35">
      <c r="A46" s="238" t="s">
        <v>737</v>
      </c>
      <c r="B46" s="621">
        <v>9347.93</v>
      </c>
      <c r="C46" s="621">
        <v>9955.5400000000009</v>
      </c>
      <c r="D46" s="426"/>
      <c r="E46" s="622" t="s">
        <v>726</v>
      </c>
      <c r="F46" s="622" t="s">
        <v>726</v>
      </c>
      <c r="G46" s="412"/>
      <c r="H46" s="64"/>
      <c r="J46" s="412"/>
      <c r="O46" s="33"/>
    </row>
    <row r="47" spans="1:15" ht="16" thickBot="1" x14ac:dyDescent="0.4">
      <c r="A47" s="424" t="s">
        <v>738</v>
      </c>
      <c r="B47" s="425">
        <v>733.86</v>
      </c>
      <c r="C47" s="409">
        <v>781.56</v>
      </c>
      <c r="D47" s="426"/>
      <c r="E47" s="417" t="s">
        <v>726</v>
      </c>
      <c r="F47" s="417" t="s">
        <v>726</v>
      </c>
      <c r="G47" s="412"/>
      <c r="H47" s="64"/>
      <c r="J47" s="412"/>
      <c r="O47" s="33"/>
    </row>
    <row r="48" spans="1:15" x14ac:dyDescent="0.35">
      <c r="A48" s="238" t="s">
        <v>739</v>
      </c>
      <c r="B48" s="361">
        <v>305</v>
      </c>
      <c r="C48" s="361">
        <v>323.3</v>
      </c>
      <c r="D48" s="426"/>
      <c r="E48" s="415">
        <v>518</v>
      </c>
      <c r="F48" s="423">
        <v>536.16999999999996</v>
      </c>
      <c r="G48" s="412"/>
      <c r="H48" s="64"/>
      <c r="J48" s="412"/>
    </row>
    <row r="49" spans="1:15" x14ac:dyDescent="0.35">
      <c r="A49" s="615" t="s">
        <v>740</v>
      </c>
      <c r="B49" s="621">
        <v>4420</v>
      </c>
      <c r="C49" s="621">
        <v>4685.2</v>
      </c>
      <c r="D49" s="426"/>
      <c r="E49" s="622" t="s">
        <v>726</v>
      </c>
      <c r="F49" s="623" t="s">
        <v>726</v>
      </c>
      <c r="G49" s="412"/>
      <c r="H49" s="64"/>
      <c r="J49" s="412"/>
    </row>
    <row r="50" spans="1:15" ht="16" thickBot="1" x14ac:dyDescent="0.4">
      <c r="A50" s="629" t="s">
        <v>741</v>
      </c>
      <c r="B50" s="630">
        <v>305</v>
      </c>
      <c r="C50" s="630">
        <v>323.3</v>
      </c>
      <c r="D50" s="426"/>
      <c r="E50" s="417" t="s">
        <v>726</v>
      </c>
      <c r="F50" s="631" t="s">
        <v>726</v>
      </c>
      <c r="G50" s="412"/>
      <c r="H50" s="64"/>
      <c r="J50" s="412"/>
    </row>
    <row r="51" spans="1:15" x14ac:dyDescent="0.35">
      <c r="A51" s="238" t="s">
        <v>742</v>
      </c>
      <c r="B51" s="361">
        <v>503.6</v>
      </c>
      <c r="C51" s="361">
        <v>536.33000000000004</v>
      </c>
      <c r="D51" s="426"/>
      <c r="E51" s="415">
        <v>750.74</v>
      </c>
      <c r="F51" s="423">
        <v>799.54</v>
      </c>
      <c r="G51" s="412"/>
      <c r="H51" s="64"/>
      <c r="J51" s="412"/>
    </row>
    <row r="52" spans="1:15" x14ac:dyDescent="0.35">
      <c r="A52" s="615" t="s">
        <v>743</v>
      </c>
      <c r="B52" s="621">
        <v>7559.85</v>
      </c>
      <c r="C52" s="621">
        <v>8051.24</v>
      </c>
      <c r="D52" s="426"/>
      <c r="E52" s="622" t="s">
        <v>726</v>
      </c>
      <c r="F52" s="622" t="s">
        <v>726</v>
      </c>
      <c r="G52" s="412"/>
      <c r="H52" s="64"/>
      <c r="J52" s="412"/>
    </row>
    <row r="53" spans="1:15" x14ac:dyDescent="0.35">
      <c r="A53" s="615" t="s">
        <v>744</v>
      </c>
      <c r="B53" s="621">
        <v>503.6</v>
      </c>
      <c r="C53" s="621">
        <v>536.33000000000004</v>
      </c>
      <c r="D53" s="426"/>
      <c r="E53" s="622" t="s">
        <v>726</v>
      </c>
      <c r="F53" s="622" t="s">
        <v>726</v>
      </c>
      <c r="G53" s="412"/>
      <c r="H53" s="64"/>
      <c r="J53" s="412"/>
      <c r="O53" s="33"/>
    </row>
    <row r="54" spans="1:15" x14ac:dyDescent="0.35">
      <c r="A54" s="26" t="s">
        <v>745</v>
      </c>
    </row>
    <row r="55" spans="1:15" x14ac:dyDescent="0.35">
      <c r="A55" s="428" t="s">
        <v>746</v>
      </c>
    </row>
    <row r="56" spans="1:15" ht="15.65" customHeight="1" x14ac:dyDescent="0.35">
      <c r="A56" s="48" t="s">
        <v>747</v>
      </c>
      <c r="B56" s="1"/>
      <c r="C56" s="23"/>
      <c r="D56" s="23"/>
      <c r="E56" s="23"/>
      <c r="F56" s="17"/>
    </row>
    <row r="57" spans="1:15" ht="31.5" customHeight="1" x14ac:dyDescent="0.35">
      <c r="A57" s="793" t="s">
        <v>748</v>
      </c>
      <c r="B57" s="793"/>
      <c r="C57" s="793"/>
      <c r="D57" s="793"/>
      <c r="E57" s="793"/>
      <c r="F57" s="793"/>
      <c r="G57" s="34"/>
      <c r="H57" s="34"/>
    </row>
    <row r="58" spans="1:15" x14ac:dyDescent="0.35">
      <c r="A58" s="36"/>
      <c r="B58" s="34"/>
      <c r="C58" s="34"/>
      <c r="D58" s="34"/>
      <c r="E58" s="34"/>
      <c r="F58" s="34" t="s">
        <v>9</v>
      </c>
      <c r="G58" s="35"/>
      <c r="H58" s="35"/>
    </row>
    <row r="59" spans="1:15" x14ac:dyDescent="0.35">
      <c r="A59" s="36" t="s">
        <v>38</v>
      </c>
      <c r="B59" s="34"/>
    </row>
    <row r="60" spans="1:15" x14ac:dyDescent="0.35">
      <c r="B60" s="34"/>
    </row>
  </sheetData>
  <mergeCells count="2">
    <mergeCell ref="A32:C32"/>
    <mergeCell ref="A57:F57"/>
  </mergeCells>
  <phoneticPr fontId="7" type="noConversion"/>
  <pageMargins left="0.7" right="0.7" top="0.75" bottom="0.75" header="0.3" footer="0.3"/>
  <pageSetup scale="80" fitToHeight="0" orientation="portrait" r:id="rId1"/>
  <headerFooter alignWithMargins="0">
    <oddHeader>&amp;RAttachment 1G</oddHeader>
  </headerFooter>
  <rowBreaks count="1" manualBreakCount="1">
    <brk id="3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I149"/>
  <sheetViews>
    <sheetView zoomScaleNormal="100" zoomScaleSheetLayoutView="100" workbookViewId="0">
      <selection activeCell="A4" sqref="A4:F11"/>
    </sheetView>
  </sheetViews>
  <sheetFormatPr defaultRowHeight="15.5" x14ac:dyDescent="0.35"/>
  <cols>
    <col min="1" max="1" width="39.453125" style="1" customWidth="1"/>
    <col min="2" max="3" width="12.54296875" style="1" bestFit="1" customWidth="1"/>
    <col min="4" max="4" width="10.453125" style="1" customWidth="1"/>
    <col min="5" max="5" width="10.54296875" style="17" customWidth="1"/>
    <col min="6" max="6" width="9.08984375" style="1"/>
    <col min="7" max="7" width="5.54296875" style="1" customWidth="1"/>
    <col min="8" max="254" width="9.08984375" style="1"/>
    <col min="255" max="255" width="40.453125" style="1" bestFit="1" customWidth="1"/>
    <col min="256" max="256" width="13.90625" style="1" customWidth="1"/>
    <col min="257" max="257" width="12.54296875" style="1" customWidth="1"/>
    <col min="258" max="258" width="13.54296875" style="1" customWidth="1"/>
    <col min="259" max="259" width="14" style="1" customWidth="1"/>
    <col min="260" max="260" width="1.54296875" style="1" customWidth="1"/>
    <col min="261" max="261" width="10.453125" style="1" customWidth="1"/>
    <col min="262" max="510" width="9.08984375" style="1"/>
    <col min="511" max="511" width="40.453125" style="1" bestFit="1" customWidth="1"/>
    <col min="512" max="512" width="13.90625" style="1" customWidth="1"/>
    <col min="513" max="513" width="12.54296875" style="1" customWidth="1"/>
    <col min="514" max="514" width="13.54296875" style="1" customWidth="1"/>
    <col min="515" max="515" width="14" style="1" customWidth="1"/>
    <col min="516" max="516" width="1.54296875" style="1" customWidth="1"/>
    <col min="517" max="517" width="10.453125" style="1" customWidth="1"/>
    <col min="518" max="766" width="9.08984375" style="1"/>
    <col min="767" max="767" width="40.453125" style="1" bestFit="1" customWidth="1"/>
    <col min="768" max="768" width="13.90625" style="1" customWidth="1"/>
    <col min="769" max="769" width="12.54296875" style="1" customWidth="1"/>
    <col min="770" max="770" width="13.54296875" style="1" customWidth="1"/>
    <col min="771" max="771" width="14" style="1" customWidth="1"/>
    <col min="772" max="772" width="1.54296875" style="1" customWidth="1"/>
    <col min="773" max="773" width="10.453125" style="1" customWidth="1"/>
    <col min="774" max="1022" width="9.08984375" style="1"/>
    <col min="1023" max="1023" width="40.453125" style="1" bestFit="1" customWidth="1"/>
    <col min="1024" max="1024" width="13.90625" style="1" customWidth="1"/>
    <col min="1025" max="1025" width="12.54296875" style="1" customWidth="1"/>
    <col min="1026" max="1026" width="13.54296875" style="1" customWidth="1"/>
    <col min="1027" max="1027" width="14" style="1" customWidth="1"/>
    <col min="1028" max="1028" width="1.54296875" style="1" customWidth="1"/>
    <col min="1029" max="1029" width="10.453125" style="1" customWidth="1"/>
    <col min="1030" max="1278" width="9.08984375" style="1"/>
    <col min="1279" max="1279" width="40.453125" style="1" bestFit="1" customWidth="1"/>
    <col min="1280" max="1280" width="13.90625" style="1" customWidth="1"/>
    <col min="1281" max="1281" width="12.54296875" style="1" customWidth="1"/>
    <col min="1282" max="1282" width="13.54296875" style="1" customWidth="1"/>
    <col min="1283" max="1283" width="14" style="1" customWidth="1"/>
    <col min="1284" max="1284" width="1.54296875" style="1" customWidth="1"/>
    <col min="1285" max="1285" width="10.453125" style="1" customWidth="1"/>
    <col min="1286" max="1534" width="9.08984375" style="1"/>
    <col min="1535" max="1535" width="40.453125" style="1" bestFit="1" customWidth="1"/>
    <col min="1536" max="1536" width="13.90625" style="1" customWidth="1"/>
    <col min="1537" max="1537" width="12.54296875" style="1" customWidth="1"/>
    <col min="1538" max="1538" width="13.54296875" style="1" customWidth="1"/>
    <col min="1539" max="1539" width="14" style="1" customWidth="1"/>
    <col min="1540" max="1540" width="1.54296875" style="1" customWidth="1"/>
    <col min="1541" max="1541" width="10.453125" style="1" customWidth="1"/>
    <col min="1542" max="1790" width="9.08984375" style="1"/>
    <col min="1791" max="1791" width="40.453125" style="1" bestFit="1" customWidth="1"/>
    <col min="1792" max="1792" width="13.90625" style="1" customWidth="1"/>
    <col min="1793" max="1793" width="12.54296875" style="1" customWidth="1"/>
    <col min="1794" max="1794" width="13.54296875" style="1" customWidth="1"/>
    <col min="1795" max="1795" width="14" style="1" customWidth="1"/>
    <col min="1796" max="1796" width="1.54296875" style="1" customWidth="1"/>
    <col min="1797" max="1797" width="10.453125" style="1" customWidth="1"/>
    <col min="1798" max="2046" width="9.08984375" style="1"/>
    <col min="2047" max="2047" width="40.453125" style="1" bestFit="1" customWidth="1"/>
    <col min="2048" max="2048" width="13.90625" style="1" customWidth="1"/>
    <col min="2049" max="2049" width="12.54296875" style="1" customWidth="1"/>
    <col min="2050" max="2050" width="13.54296875" style="1" customWidth="1"/>
    <col min="2051" max="2051" width="14" style="1" customWidth="1"/>
    <col min="2052" max="2052" width="1.54296875" style="1" customWidth="1"/>
    <col min="2053" max="2053" width="10.453125" style="1" customWidth="1"/>
    <col min="2054" max="2302" width="9.08984375" style="1"/>
    <col min="2303" max="2303" width="40.453125" style="1" bestFit="1" customWidth="1"/>
    <col min="2304" max="2304" width="13.90625" style="1" customWidth="1"/>
    <col min="2305" max="2305" width="12.54296875" style="1" customWidth="1"/>
    <col min="2306" max="2306" width="13.54296875" style="1" customWidth="1"/>
    <col min="2307" max="2307" width="14" style="1" customWidth="1"/>
    <col min="2308" max="2308" width="1.54296875" style="1" customWidth="1"/>
    <col min="2309" max="2309" width="10.453125" style="1" customWidth="1"/>
    <col min="2310" max="2558" width="9.08984375" style="1"/>
    <col min="2559" max="2559" width="40.453125" style="1" bestFit="1" customWidth="1"/>
    <col min="2560" max="2560" width="13.90625" style="1" customWidth="1"/>
    <col min="2561" max="2561" width="12.54296875" style="1" customWidth="1"/>
    <col min="2562" max="2562" width="13.54296875" style="1" customWidth="1"/>
    <col min="2563" max="2563" width="14" style="1" customWidth="1"/>
    <col min="2564" max="2564" width="1.54296875" style="1" customWidth="1"/>
    <col min="2565" max="2565" width="10.453125" style="1" customWidth="1"/>
    <col min="2566" max="2814" width="9.08984375" style="1"/>
    <col min="2815" max="2815" width="40.453125" style="1" bestFit="1" customWidth="1"/>
    <col min="2816" max="2816" width="13.90625" style="1" customWidth="1"/>
    <col min="2817" max="2817" width="12.54296875" style="1" customWidth="1"/>
    <col min="2818" max="2818" width="13.54296875" style="1" customWidth="1"/>
    <col min="2819" max="2819" width="14" style="1" customWidth="1"/>
    <col min="2820" max="2820" width="1.54296875" style="1" customWidth="1"/>
    <col min="2821" max="2821" width="10.453125" style="1" customWidth="1"/>
    <col min="2822" max="3070" width="9.08984375" style="1"/>
    <col min="3071" max="3071" width="40.453125" style="1" bestFit="1" customWidth="1"/>
    <col min="3072" max="3072" width="13.90625" style="1" customWidth="1"/>
    <col min="3073" max="3073" width="12.54296875" style="1" customWidth="1"/>
    <col min="3074" max="3074" width="13.54296875" style="1" customWidth="1"/>
    <col min="3075" max="3075" width="14" style="1" customWidth="1"/>
    <col min="3076" max="3076" width="1.54296875" style="1" customWidth="1"/>
    <col min="3077" max="3077" width="10.453125" style="1" customWidth="1"/>
    <col min="3078" max="3326" width="9.08984375" style="1"/>
    <col min="3327" max="3327" width="40.453125" style="1" bestFit="1" customWidth="1"/>
    <col min="3328" max="3328" width="13.90625" style="1" customWidth="1"/>
    <col min="3329" max="3329" width="12.54296875" style="1" customWidth="1"/>
    <col min="3330" max="3330" width="13.54296875" style="1" customWidth="1"/>
    <col min="3331" max="3331" width="14" style="1" customWidth="1"/>
    <col min="3332" max="3332" width="1.54296875" style="1" customWidth="1"/>
    <col min="3333" max="3333" width="10.453125" style="1" customWidth="1"/>
    <col min="3334" max="3582" width="9.08984375" style="1"/>
    <col min="3583" max="3583" width="40.453125" style="1" bestFit="1" customWidth="1"/>
    <col min="3584" max="3584" width="13.90625" style="1" customWidth="1"/>
    <col min="3585" max="3585" width="12.54296875" style="1" customWidth="1"/>
    <col min="3586" max="3586" width="13.54296875" style="1" customWidth="1"/>
    <col min="3587" max="3587" width="14" style="1" customWidth="1"/>
    <col min="3588" max="3588" width="1.54296875" style="1" customWidth="1"/>
    <col min="3589" max="3589" width="10.453125" style="1" customWidth="1"/>
    <col min="3590" max="3838" width="9.08984375" style="1"/>
    <col min="3839" max="3839" width="40.453125" style="1" bestFit="1" customWidth="1"/>
    <col min="3840" max="3840" width="13.90625" style="1" customWidth="1"/>
    <col min="3841" max="3841" width="12.54296875" style="1" customWidth="1"/>
    <col min="3842" max="3842" width="13.54296875" style="1" customWidth="1"/>
    <col min="3843" max="3843" width="14" style="1" customWidth="1"/>
    <col min="3844" max="3844" width="1.54296875" style="1" customWidth="1"/>
    <col min="3845" max="3845" width="10.453125" style="1" customWidth="1"/>
    <col min="3846" max="4094" width="9.08984375" style="1"/>
    <col min="4095" max="4095" width="40.453125" style="1" bestFit="1" customWidth="1"/>
    <col min="4096" max="4096" width="13.90625" style="1" customWidth="1"/>
    <col min="4097" max="4097" width="12.54296875" style="1" customWidth="1"/>
    <col min="4098" max="4098" width="13.54296875" style="1" customWidth="1"/>
    <col min="4099" max="4099" width="14" style="1" customWidth="1"/>
    <col min="4100" max="4100" width="1.54296875" style="1" customWidth="1"/>
    <col min="4101" max="4101" width="10.453125" style="1" customWidth="1"/>
    <col min="4102" max="4350" width="9.08984375" style="1"/>
    <col min="4351" max="4351" width="40.453125" style="1" bestFit="1" customWidth="1"/>
    <col min="4352" max="4352" width="13.90625" style="1" customWidth="1"/>
    <col min="4353" max="4353" width="12.54296875" style="1" customWidth="1"/>
    <col min="4354" max="4354" width="13.54296875" style="1" customWidth="1"/>
    <col min="4355" max="4355" width="14" style="1" customWidth="1"/>
    <col min="4356" max="4356" width="1.54296875" style="1" customWidth="1"/>
    <col min="4357" max="4357" width="10.453125" style="1" customWidth="1"/>
    <col min="4358" max="4606" width="9.08984375" style="1"/>
    <col min="4607" max="4607" width="40.453125" style="1" bestFit="1" customWidth="1"/>
    <col min="4608" max="4608" width="13.90625" style="1" customWidth="1"/>
    <col min="4609" max="4609" width="12.54296875" style="1" customWidth="1"/>
    <col min="4610" max="4610" width="13.54296875" style="1" customWidth="1"/>
    <col min="4611" max="4611" width="14" style="1" customWidth="1"/>
    <col min="4612" max="4612" width="1.54296875" style="1" customWidth="1"/>
    <col min="4613" max="4613" width="10.453125" style="1" customWidth="1"/>
    <col min="4614" max="4862" width="9.08984375" style="1"/>
    <col min="4863" max="4863" width="40.453125" style="1" bestFit="1" customWidth="1"/>
    <col min="4864" max="4864" width="13.90625" style="1" customWidth="1"/>
    <col min="4865" max="4865" width="12.54296875" style="1" customWidth="1"/>
    <col min="4866" max="4866" width="13.54296875" style="1" customWidth="1"/>
    <col min="4867" max="4867" width="14" style="1" customWidth="1"/>
    <col min="4868" max="4868" width="1.54296875" style="1" customWidth="1"/>
    <col min="4869" max="4869" width="10.453125" style="1" customWidth="1"/>
    <col min="4870" max="5118" width="9.08984375" style="1"/>
    <col min="5119" max="5119" width="40.453125" style="1" bestFit="1" customWidth="1"/>
    <col min="5120" max="5120" width="13.90625" style="1" customWidth="1"/>
    <col min="5121" max="5121" width="12.54296875" style="1" customWidth="1"/>
    <col min="5122" max="5122" width="13.54296875" style="1" customWidth="1"/>
    <col min="5123" max="5123" width="14" style="1" customWidth="1"/>
    <col min="5124" max="5124" width="1.54296875" style="1" customWidth="1"/>
    <col min="5125" max="5125" width="10.453125" style="1" customWidth="1"/>
    <col min="5126" max="5374" width="9.08984375" style="1"/>
    <col min="5375" max="5375" width="40.453125" style="1" bestFit="1" customWidth="1"/>
    <col min="5376" max="5376" width="13.90625" style="1" customWidth="1"/>
    <col min="5377" max="5377" width="12.54296875" style="1" customWidth="1"/>
    <col min="5378" max="5378" width="13.54296875" style="1" customWidth="1"/>
    <col min="5379" max="5379" width="14" style="1" customWidth="1"/>
    <col min="5380" max="5380" width="1.54296875" style="1" customWidth="1"/>
    <col min="5381" max="5381" width="10.453125" style="1" customWidth="1"/>
    <col min="5382" max="5630" width="9.08984375" style="1"/>
    <col min="5631" max="5631" width="40.453125" style="1" bestFit="1" customWidth="1"/>
    <col min="5632" max="5632" width="13.90625" style="1" customWidth="1"/>
    <col min="5633" max="5633" width="12.54296875" style="1" customWidth="1"/>
    <col min="5634" max="5634" width="13.54296875" style="1" customWidth="1"/>
    <col min="5635" max="5635" width="14" style="1" customWidth="1"/>
    <col min="5636" max="5636" width="1.54296875" style="1" customWidth="1"/>
    <col min="5637" max="5637" width="10.453125" style="1" customWidth="1"/>
    <col min="5638" max="5886" width="9.08984375" style="1"/>
    <col min="5887" max="5887" width="40.453125" style="1" bestFit="1" customWidth="1"/>
    <col min="5888" max="5888" width="13.90625" style="1" customWidth="1"/>
    <col min="5889" max="5889" width="12.54296875" style="1" customWidth="1"/>
    <col min="5890" max="5890" width="13.54296875" style="1" customWidth="1"/>
    <col min="5891" max="5891" width="14" style="1" customWidth="1"/>
    <col min="5892" max="5892" width="1.54296875" style="1" customWidth="1"/>
    <col min="5893" max="5893" width="10.453125" style="1" customWidth="1"/>
    <col min="5894" max="6142" width="9.08984375" style="1"/>
    <col min="6143" max="6143" width="40.453125" style="1" bestFit="1" customWidth="1"/>
    <col min="6144" max="6144" width="13.90625" style="1" customWidth="1"/>
    <col min="6145" max="6145" width="12.54296875" style="1" customWidth="1"/>
    <col min="6146" max="6146" width="13.54296875" style="1" customWidth="1"/>
    <col min="6147" max="6147" width="14" style="1" customWidth="1"/>
    <col min="6148" max="6148" width="1.54296875" style="1" customWidth="1"/>
    <col min="6149" max="6149" width="10.453125" style="1" customWidth="1"/>
    <col min="6150" max="6398" width="9.08984375" style="1"/>
    <col min="6399" max="6399" width="40.453125" style="1" bestFit="1" customWidth="1"/>
    <col min="6400" max="6400" width="13.90625" style="1" customWidth="1"/>
    <col min="6401" max="6401" width="12.54296875" style="1" customWidth="1"/>
    <col min="6402" max="6402" width="13.54296875" style="1" customWidth="1"/>
    <col min="6403" max="6403" width="14" style="1" customWidth="1"/>
    <col min="6404" max="6404" width="1.54296875" style="1" customWidth="1"/>
    <col min="6405" max="6405" width="10.453125" style="1" customWidth="1"/>
    <col min="6406" max="6654" width="9.08984375" style="1"/>
    <col min="6655" max="6655" width="40.453125" style="1" bestFit="1" customWidth="1"/>
    <col min="6656" max="6656" width="13.90625" style="1" customWidth="1"/>
    <col min="6657" max="6657" width="12.54296875" style="1" customWidth="1"/>
    <col min="6658" max="6658" width="13.54296875" style="1" customWidth="1"/>
    <col min="6659" max="6659" width="14" style="1" customWidth="1"/>
    <col min="6660" max="6660" width="1.54296875" style="1" customWidth="1"/>
    <col min="6661" max="6661" width="10.453125" style="1" customWidth="1"/>
    <col min="6662" max="6910" width="9.08984375" style="1"/>
    <col min="6911" max="6911" width="40.453125" style="1" bestFit="1" customWidth="1"/>
    <col min="6912" max="6912" width="13.90625" style="1" customWidth="1"/>
    <col min="6913" max="6913" width="12.54296875" style="1" customWidth="1"/>
    <col min="6914" max="6914" width="13.54296875" style="1" customWidth="1"/>
    <col min="6915" max="6915" width="14" style="1" customWidth="1"/>
    <col min="6916" max="6916" width="1.54296875" style="1" customWidth="1"/>
    <col min="6917" max="6917" width="10.453125" style="1" customWidth="1"/>
    <col min="6918" max="7166" width="9.08984375" style="1"/>
    <col min="7167" max="7167" width="40.453125" style="1" bestFit="1" customWidth="1"/>
    <col min="7168" max="7168" width="13.90625" style="1" customWidth="1"/>
    <col min="7169" max="7169" width="12.54296875" style="1" customWidth="1"/>
    <col min="7170" max="7170" width="13.54296875" style="1" customWidth="1"/>
    <col min="7171" max="7171" width="14" style="1" customWidth="1"/>
    <col min="7172" max="7172" width="1.54296875" style="1" customWidth="1"/>
    <col min="7173" max="7173" width="10.453125" style="1" customWidth="1"/>
    <col min="7174" max="7422" width="9.08984375" style="1"/>
    <col min="7423" max="7423" width="40.453125" style="1" bestFit="1" customWidth="1"/>
    <col min="7424" max="7424" width="13.90625" style="1" customWidth="1"/>
    <col min="7425" max="7425" width="12.54296875" style="1" customWidth="1"/>
    <col min="7426" max="7426" width="13.54296875" style="1" customWidth="1"/>
    <col min="7427" max="7427" width="14" style="1" customWidth="1"/>
    <col min="7428" max="7428" width="1.54296875" style="1" customWidth="1"/>
    <col min="7429" max="7429" width="10.453125" style="1" customWidth="1"/>
    <col min="7430" max="7678" width="9.08984375" style="1"/>
    <col min="7679" max="7679" width="40.453125" style="1" bestFit="1" customWidth="1"/>
    <col min="7680" max="7680" width="13.90625" style="1" customWidth="1"/>
    <col min="7681" max="7681" width="12.54296875" style="1" customWidth="1"/>
    <col min="7682" max="7682" width="13.54296875" style="1" customWidth="1"/>
    <col min="7683" max="7683" width="14" style="1" customWidth="1"/>
    <col min="7684" max="7684" width="1.54296875" style="1" customWidth="1"/>
    <col min="7685" max="7685" width="10.453125" style="1" customWidth="1"/>
    <col min="7686" max="7934" width="9.08984375" style="1"/>
    <col min="7935" max="7935" width="40.453125" style="1" bestFit="1" customWidth="1"/>
    <col min="7936" max="7936" width="13.90625" style="1" customWidth="1"/>
    <col min="7937" max="7937" width="12.54296875" style="1" customWidth="1"/>
    <col min="7938" max="7938" width="13.54296875" style="1" customWidth="1"/>
    <col min="7939" max="7939" width="14" style="1" customWidth="1"/>
    <col min="7940" max="7940" width="1.54296875" style="1" customWidth="1"/>
    <col min="7941" max="7941" width="10.453125" style="1" customWidth="1"/>
    <col min="7942" max="8190" width="9.08984375" style="1"/>
    <col min="8191" max="8191" width="40.453125" style="1" bestFit="1" customWidth="1"/>
    <col min="8192" max="8192" width="13.90625" style="1" customWidth="1"/>
    <col min="8193" max="8193" width="12.54296875" style="1" customWidth="1"/>
    <col min="8194" max="8194" width="13.54296875" style="1" customWidth="1"/>
    <col min="8195" max="8195" width="14" style="1" customWidth="1"/>
    <col min="8196" max="8196" width="1.54296875" style="1" customWidth="1"/>
    <col min="8197" max="8197" width="10.453125" style="1" customWidth="1"/>
    <col min="8198" max="8446" width="9.08984375" style="1"/>
    <col min="8447" max="8447" width="40.453125" style="1" bestFit="1" customWidth="1"/>
    <col min="8448" max="8448" width="13.90625" style="1" customWidth="1"/>
    <col min="8449" max="8449" width="12.54296875" style="1" customWidth="1"/>
    <col min="8450" max="8450" width="13.54296875" style="1" customWidth="1"/>
    <col min="8451" max="8451" width="14" style="1" customWidth="1"/>
    <col min="8452" max="8452" width="1.54296875" style="1" customWidth="1"/>
    <col min="8453" max="8453" width="10.453125" style="1" customWidth="1"/>
    <col min="8454" max="8702" width="9.08984375" style="1"/>
    <col min="8703" max="8703" width="40.453125" style="1" bestFit="1" customWidth="1"/>
    <col min="8704" max="8704" width="13.90625" style="1" customWidth="1"/>
    <col min="8705" max="8705" width="12.54296875" style="1" customWidth="1"/>
    <col min="8706" max="8706" width="13.54296875" style="1" customWidth="1"/>
    <col min="8707" max="8707" width="14" style="1" customWidth="1"/>
    <col min="8708" max="8708" width="1.54296875" style="1" customWidth="1"/>
    <col min="8709" max="8709" width="10.453125" style="1" customWidth="1"/>
    <col min="8710" max="8958" width="9.08984375" style="1"/>
    <col min="8959" max="8959" width="40.453125" style="1" bestFit="1" customWidth="1"/>
    <col min="8960" max="8960" width="13.90625" style="1" customWidth="1"/>
    <col min="8961" max="8961" width="12.54296875" style="1" customWidth="1"/>
    <col min="8962" max="8962" width="13.54296875" style="1" customWidth="1"/>
    <col min="8963" max="8963" width="14" style="1" customWidth="1"/>
    <col min="8964" max="8964" width="1.54296875" style="1" customWidth="1"/>
    <col min="8965" max="8965" width="10.453125" style="1" customWidth="1"/>
    <col min="8966" max="9214" width="9.08984375" style="1"/>
    <col min="9215" max="9215" width="40.453125" style="1" bestFit="1" customWidth="1"/>
    <col min="9216" max="9216" width="13.90625" style="1" customWidth="1"/>
    <col min="9217" max="9217" width="12.54296875" style="1" customWidth="1"/>
    <col min="9218" max="9218" width="13.54296875" style="1" customWidth="1"/>
    <col min="9219" max="9219" width="14" style="1" customWidth="1"/>
    <col min="9220" max="9220" width="1.54296875" style="1" customWidth="1"/>
    <col min="9221" max="9221" width="10.453125" style="1" customWidth="1"/>
    <col min="9222" max="9470" width="9.08984375" style="1"/>
    <col min="9471" max="9471" width="40.453125" style="1" bestFit="1" customWidth="1"/>
    <col min="9472" max="9472" width="13.90625" style="1" customWidth="1"/>
    <col min="9473" max="9473" width="12.54296875" style="1" customWidth="1"/>
    <col min="9474" max="9474" width="13.54296875" style="1" customWidth="1"/>
    <col min="9475" max="9475" width="14" style="1" customWidth="1"/>
    <col min="9476" max="9476" width="1.54296875" style="1" customWidth="1"/>
    <col min="9477" max="9477" width="10.453125" style="1" customWidth="1"/>
    <col min="9478" max="9726" width="9.08984375" style="1"/>
    <col min="9727" max="9727" width="40.453125" style="1" bestFit="1" customWidth="1"/>
    <col min="9728" max="9728" width="13.90625" style="1" customWidth="1"/>
    <col min="9729" max="9729" width="12.54296875" style="1" customWidth="1"/>
    <col min="9730" max="9730" width="13.54296875" style="1" customWidth="1"/>
    <col min="9731" max="9731" width="14" style="1" customWidth="1"/>
    <col min="9732" max="9732" width="1.54296875" style="1" customWidth="1"/>
    <col min="9733" max="9733" width="10.453125" style="1" customWidth="1"/>
    <col min="9734" max="9982" width="9.08984375" style="1"/>
    <col min="9983" max="9983" width="40.453125" style="1" bestFit="1" customWidth="1"/>
    <col min="9984" max="9984" width="13.90625" style="1" customWidth="1"/>
    <col min="9985" max="9985" width="12.54296875" style="1" customWidth="1"/>
    <col min="9986" max="9986" width="13.54296875" style="1" customWidth="1"/>
    <col min="9987" max="9987" width="14" style="1" customWidth="1"/>
    <col min="9988" max="9988" width="1.54296875" style="1" customWidth="1"/>
    <col min="9989" max="9989" width="10.453125" style="1" customWidth="1"/>
    <col min="9990" max="10238" width="9.08984375" style="1"/>
    <col min="10239" max="10239" width="40.453125" style="1" bestFit="1" customWidth="1"/>
    <col min="10240" max="10240" width="13.90625" style="1" customWidth="1"/>
    <col min="10241" max="10241" width="12.54296875" style="1" customWidth="1"/>
    <col min="10242" max="10242" width="13.54296875" style="1" customWidth="1"/>
    <col min="10243" max="10243" width="14" style="1" customWidth="1"/>
    <col min="10244" max="10244" width="1.54296875" style="1" customWidth="1"/>
    <col min="10245" max="10245" width="10.453125" style="1" customWidth="1"/>
    <col min="10246" max="10494" width="9.08984375" style="1"/>
    <col min="10495" max="10495" width="40.453125" style="1" bestFit="1" customWidth="1"/>
    <col min="10496" max="10496" width="13.90625" style="1" customWidth="1"/>
    <col min="10497" max="10497" width="12.54296875" style="1" customWidth="1"/>
    <col min="10498" max="10498" width="13.54296875" style="1" customWidth="1"/>
    <col min="10499" max="10499" width="14" style="1" customWidth="1"/>
    <col min="10500" max="10500" width="1.54296875" style="1" customWidth="1"/>
    <col min="10501" max="10501" width="10.453125" style="1" customWidth="1"/>
    <col min="10502" max="10750" width="9.08984375" style="1"/>
    <col min="10751" max="10751" width="40.453125" style="1" bestFit="1" customWidth="1"/>
    <col min="10752" max="10752" width="13.90625" style="1" customWidth="1"/>
    <col min="10753" max="10753" width="12.54296875" style="1" customWidth="1"/>
    <col min="10754" max="10754" width="13.54296875" style="1" customWidth="1"/>
    <col min="10755" max="10755" width="14" style="1" customWidth="1"/>
    <col min="10756" max="10756" width="1.54296875" style="1" customWidth="1"/>
    <col min="10757" max="10757" width="10.453125" style="1" customWidth="1"/>
    <col min="10758" max="11006" width="9.08984375" style="1"/>
    <col min="11007" max="11007" width="40.453125" style="1" bestFit="1" customWidth="1"/>
    <col min="11008" max="11008" width="13.90625" style="1" customWidth="1"/>
    <col min="11009" max="11009" width="12.54296875" style="1" customWidth="1"/>
    <col min="11010" max="11010" width="13.54296875" style="1" customWidth="1"/>
    <col min="11011" max="11011" width="14" style="1" customWidth="1"/>
    <col min="11012" max="11012" width="1.54296875" style="1" customWidth="1"/>
    <col min="11013" max="11013" width="10.453125" style="1" customWidth="1"/>
    <col min="11014" max="11262" width="9.08984375" style="1"/>
    <col min="11263" max="11263" width="40.453125" style="1" bestFit="1" customWidth="1"/>
    <col min="11264" max="11264" width="13.90625" style="1" customWidth="1"/>
    <col min="11265" max="11265" width="12.54296875" style="1" customWidth="1"/>
    <col min="11266" max="11266" width="13.54296875" style="1" customWidth="1"/>
    <col min="11267" max="11267" width="14" style="1" customWidth="1"/>
    <col min="11268" max="11268" width="1.54296875" style="1" customWidth="1"/>
    <col min="11269" max="11269" width="10.453125" style="1" customWidth="1"/>
    <col min="11270" max="11518" width="9.08984375" style="1"/>
    <col min="11519" max="11519" width="40.453125" style="1" bestFit="1" customWidth="1"/>
    <col min="11520" max="11520" width="13.90625" style="1" customWidth="1"/>
    <col min="11521" max="11521" width="12.54296875" style="1" customWidth="1"/>
    <col min="11522" max="11522" width="13.54296875" style="1" customWidth="1"/>
    <col min="11523" max="11523" width="14" style="1" customWidth="1"/>
    <col min="11524" max="11524" width="1.54296875" style="1" customWidth="1"/>
    <col min="11525" max="11525" width="10.453125" style="1" customWidth="1"/>
    <col min="11526" max="11774" width="9.08984375" style="1"/>
    <col min="11775" max="11775" width="40.453125" style="1" bestFit="1" customWidth="1"/>
    <col min="11776" max="11776" width="13.90625" style="1" customWidth="1"/>
    <col min="11777" max="11777" width="12.54296875" style="1" customWidth="1"/>
    <col min="11778" max="11778" width="13.54296875" style="1" customWidth="1"/>
    <col min="11779" max="11779" width="14" style="1" customWidth="1"/>
    <col min="11780" max="11780" width="1.54296875" style="1" customWidth="1"/>
    <col min="11781" max="11781" width="10.453125" style="1" customWidth="1"/>
    <col min="11782" max="12030" width="9.08984375" style="1"/>
    <col min="12031" max="12031" width="40.453125" style="1" bestFit="1" customWidth="1"/>
    <col min="12032" max="12032" width="13.90625" style="1" customWidth="1"/>
    <col min="12033" max="12033" width="12.54296875" style="1" customWidth="1"/>
    <col min="12034" max="12034" width="13.54296875" style="1" customWidth="1"/>
    <col min="12035" max="12035" width="14" style="1" customWidth="1"/>
    <col min="12036" max="12036" width="1.54296875" style="1" customWidth="1"/>
    <col min="12037" max="12037" width="10.453125" style="1" customWidth="1"/>
    <col min="12038" max="12286" width="9.08984375" style="1"/>
    <col min="12287" max="12287" width="40.453125" style="1" bestFit="1" customWidth="1"/>
    <col min="12288" max="12288" width="13.90625" style="1" customWidth="1"/>
    <col min="12289" max="12289" width="12.54296875" style="1" customWidth="1"/>
    <col min="12290" max="12290" width="13.54296875" style="1" customWidth="1"/>
    <col min="12291" max="12291" width="14" style="1" customWidth="1"/>
    <col min="12292" max="12292" width="1.54296875" style="1" customWidth="1"/>
    <col min="12293" max="12293" width="10.453125" style="1" customWidth="1"/>
    <col min="12294" max="12542" width="9.08984375" style="1"/>
    <col min="12543" max="12543" width="40.453125" style="1" bestFit="1" customWidth="1"/>
    <col min="12544" max="12544" width="13.90625" style="1" customWidth="1"/>
    <col min="12545" max="12545" width="12.54296875" style="1" customWidth="1"/>
    <col min="12546" max="12546" width="13.54296875" style="1" customWidth="1"/>
    <col min="12547" max="12547" width="14" style="1" customWidth="1"/>
    <col min="12548" max="12548" width="1.54296875" style="1" customWidth="1"/>
    <col min="12549" max="12549" width="10.453125" style="1" customWidth="1"/>
    <col min="12550" max="12798" width="9.08984375" style="1"/>
    <col min="12799" max="12799" width="40.453125" style="1" bestFit="1" customWidth="1"/>
    <col min="12800" max="12800" width="13.90625" style="1" customWidth="1"/>
    <col min="12801" max="12801" width="12.54296875" style="1" customWidth="1"/>
    <col min="12802" max="12802" width="13.54296875" style="1" customWidth="1"/>
    <col min="12803" max="12803" width="14" style="1" customWidth="1"/>
    <col min="12804" max="12804" width="1.54296875" style="1" customWidth="1"/>
    <col min="12805" max="12805" width="10.453125" style="1" customWidth="1"/>
    <col min="12806" max="13054" width="9.08984375" style="1"/>
    <col min="13055" max="13055" width="40.453125" style="1" bestFit="1" customWidth="1"/>
    <col min="13056" max="13056" width="13.90625" style="1" customWidth="1"/>
    <col min="13057" max="13057" width="12.54296875" style="1" customWidth="1"/>
    <col min="13058" max="13058" width="13.54296875" style="1" customWidth="1"/>
    <col min="13059" max="13059" width="14" style="1" customWidth="1"/>
    <col min="13060" max="13060" width="1.54296875" style="1" customWidth="1"/>
    <col min="13061" max="13061" width="10.453125" style="1" customWidth="1"/>
    <col min="13062" max="13310" width="9.08984375" style="1"/>
    <col min="13311" max="13311" width="40.453125" style="1" bestFit="1" customWidth="1"/>
    <col min="13312" max="13312" width="13.90625" style="1" customWidth="1"/>
    <col min="13313" max="13313" width="12.54296875" style="1" customWidth="1"/>
    <col min="13314" max="13314" width="13.54296875" style="1" customWidth="1"/>
    <col min="13315" max="13315" width="14" style="1" customWidth="1"/>
    <col min="13316" max="13316" width="1.54296875" style="1" customWidth="1"/>
    <col min="13317" max="13317" width="10.453125" style="1" customWidth="1"/>
    <col min="13318" max="13566" width="9.08984375" style="1"/>
    <col min="13567" max="13567" width="40.453125" style="1" bestFit="1" customWidth="1"/>
    <col min="13568" max="13568" width="13.90625" style="1" customWidth="1"/>
    <col min="13569" max="13569" width="12.54296875" style="1" customWidth="1"/>
    <col min="13570" max="13570" width="13.54296875" style="1" customWidth="1"/>
    <col min="13571" max="13571" width="14" style="1" customWidth="1"/>
    <col min="13572" max="13572" width="1.54296875" style="1" customWidth="1"/>
    <col min="13573" max="13573" width="10.453125" style="1" customWidth="1"/>
    <col min="13574" max="13822" width="9.08984375" style="1"/>
    <col min="13823" max="13823" width="40.453125" style="1" bestFit="1" customWidth="1"/>
    <col min="13824" max="13824" width="13.90625" style="1" customWidth="1"/>
    <col min="13825" max="13825" width="12.54296875" style="1" customWidth="1"/>
    <col min="13826" max="13826" width="13.54296875" style="1" customWidth="1"/>
    <col min="13827" max="13827" width="14" style="1" customWidth="1"/>
    <col min="13828" max="13828" width="1.54296875" style="1" customWidth="1"/>
    <col min="13829" max="13829" width="10.453125" style="1" customWidth="1"/>
    <col min="13830" max="14078" width="9.08984375" style="1"/>
    <col min="14079" max="14079" width="40.453125" style="1" bestFit="1" customWidth="1"/>
    <col min="14080" max="14080" width="13.90625" style="1" customWidth="1"/>
    <col min="14081" max="14081" width="12.54296875" style="1" customWidth="1"/>
    <col min="14082" max="14082" width="13.54296875" style="1" customWidth="1"/>
    <col min="14083" max="14083" width="14" style="1" customWidth="1"/>
    <col min="14084" max="14084" width="1.54296875" style="1" customWidth="1"/>
    <col min="14085" max="14085" width="10.453125" style="1" customWidth="1"/>
    <col min="14086" max="14334" width="9.08984375" style="1"/>
    <col min="14335" max="14335" width="40.453125" style="1" bestFit="1" customWidth="1"/>
    <col min="14336" max="14336" width="13.90625" style="1" customWidth="1"/>
    <col min="14337" max="14337" width="12.54296875" style="1" customWidth="1"/>
    <col min="14338" max="14338" width="13.54296875" style="1" customWidth="1"/>
    <col min="14339" max="14339" width="14" style="1" customWidth="1"/>
    <col min="14340" max="14340" width="1.54296875" style="1" customWidth="1"/>
    <col min="14341" max="14341" width="10.453125" style="1" customWidth="1"/>
    <col min="14342" max="14590" width="9.08984375" style="1"/>
    <col min="14591" max="14591" width="40.453125" style="1" bestFit="1" customWidth="1"/>
    <col min="14592" max="14592" width="13.90625" style="1" customWidth="1"/>
    <col min="14593" max="14593" width="12.54296875" style="1" customWidth="1"/>
    <col min="14594" max="14594" width="13.54296875" style="1" customWidth="1"/>
    <col min="14595" max="14595" width="14" style="1" customWidth="1"/>
    <col min="14596" max="14596" width="1.54296875" style="1" customWidth="1"/>
    <col min="14597" max="14597" width="10.453125" style="1" customWidth="1"/>
    <col min="14598" max="14846" width="9.08984375" style="1"/>
    <col min="14847" max="14847" width="40.453125" style="1" bestFit="1" customWidth="1"/>
    <col min="14848" max="14848" width="13.90625" style="1" customWidth="1"/>
    <col min="14849" max="14849" width="12.54296875" style="1" customWidth="1"/>
    <col min="14850" max="14850" width="13.54296875" style="1" customWidth="1"/>
    <col min="14851" max="14851" width="14" style="1" customWidth="1"/>
    <col min="14852" max="14852" width="1.54296875" style="1" customWidth="1"/>
    <col min="14853" max="14853" width="10.453125" style="1" customWidth="1"/>
    <col min="14854" max="15102" width="9.08984375" style="1"/>
    <col min="15103" max="15103" width="40.453125" style="1" bestFit="1" customWidth="1"/>
    <col min="15104" max="15104" width="13.90625" style="1" customWidth="1"/>
    <col min="15105" max="15105" width="12.54296875" style="1" customWidth="1"/>
    <col min="15106" max="15106" width="13.54296875" style="1" customWidth="1"/>
    <col min="15107" max="15107" width="14" style="1" customWidth="1"/>
    <col min="15108" max="15108" width="1.54296875" style="1" customWidth="1"/>
    <col min="15109" max="15109" width="10.453125" style="1" customWidth="1"/>
    <col min="15110" max="15358" width="9.08984375" style="1"/>
    <col min="15359" max="15359" width="40.453125" style="1" bestFit="1" customWidth="1"/>
    <col min="15360" max="15360" width="13.90625" style="1" customWidth="1"/>
    <col min="15361" max="15361" width="12.54296875" style="1" customWidth="1"/>
    <col min="15362" max="15362" width="13.54296875" style="1" customWidth="1"/>
    <col min="15363" max="15363" width="14" style="1" customWidth="1"/>
    <col min="15364" max="15364" width="1.54296875" style="1" customWidth="1"/>
    <col min="15365" max="15365" width="10.453125" style="1" customWidth="1"/>
    <col min="15366" max="15614" width="9.08984375" style="1"/>
    <col min="15615" max="15615" width="40.453125" style="1" bestFit="1" customWidth="1"/>
    <col min="15616" max="15616" width="13.90625" style="1" customWidth="1"/>
    <col min="15617" max="15617" width="12.54296875" style="1" customWidth="1"/>
    <col min="15618" max="15618" width="13.54296875" style="1" customWidth="1"/>
    <col min="15619" max="15619" width="14" style="1" customWidth="1"/>
    <col min="15620" max="15620" width="1.54296875" style="1" customWidth="1"/>
    <col min="15621" max="15621" width="10.453125" style="1" customWidth="1"/>
    <col min="15622" max="15870" width="9.08984375" style="1"/>
    <col min="15871" max="15871" width="40.453125" style="1" bestFit="1" customWidth="1"/>
    <col min="15872" max="15872" width="13.90625" style="1" customWidth="1"/>
    <col min="15873" max="15873" width="12.54296875" style="1" customWidth="1"/>
    <col min="15874" max="15874" width="13.54296875" style="1" customWidth="1"/>
    <col min="15875" max="15875" width="14" style="1" customWidth="1"/>
    <col min="15876" max="15876" width="1.54296875" style="1" customWidth="1"/>
    <col min="15877" max="15877" width="10.453125" style="1" customWidth="1"/>
    <col min="15878" max="16126" width="9.08984375" style="1"/>
    <col min="16127" max="16127" width="40.453125" style="1" bestFit="1" customWidth="1"/>
    <col min="16128" max="16128" width="13.90625" style="1" customWidth="1"/>
    <col min="16129" max="16129" width="12.54296875" style="1" customWidth="1"/>
    <col min="16130" max="16130" width="13.54296875" style="1" customWidth="1"/>
    <col min="16131" max="16131" width="14" style="1" customWidth="1"/>
    <col min="16132" max="16132" width="1.54296875" style="1" customWidth="1"/>
    <col min="16133" max="16133" width="10.453125" style="1" customWidth="1"/>
    <col min="16134" max="16383" width="9.08984375" style="1"/>
    <col min="16384" max="16384" width="9.08984375" style="1" customWidth="1"/>
  </cols>
  <sheetData>
    <row r="1" spans="1:7" x14ac:dyDescent="0.35">
      <c r="A1" s="44" t="s">
        <v>0</v>
      </c>
      <c r="E1" s="1"/>
    </row>
    <row r="2" spans="1:7" x14ac:dyDescent="0.35">
      <c r="A2" s="44" t="s">
        <v>749</v>
      </c>
      <c r="B2" s="41"/>
      <c r="C2" s="41"/>
      <c r="D2" s="41"/>
      <c r="E2" s="41"/>
    </row>
    <row r="3" spans="1:7" ht="16" thickBot="1" x14ac:dyDescent="0.4">
      <c r="A3" s="44"/>
      <c r="B3" s="24"/>
      <c r="C3" s="24"/>
      <c r="D3" s="24"/>
      <c r="E3" s="25"/>
    </row>
    <row r="4" spans="1:7" s="4" customFormat="1" ht="79.5" customHeight="1" thickBot="1" x14ac:dyDescent="0.3">
      <c r="A4" s="223" t="s">
        <v>2</v>
      </c>
      <c r="B4" s="220" t="s">
        <v>3</v>
      </c>
      <c r="C4" s="220" t="s">
        <v>4</v>
      </c>
      <c r="D4" s="221" t="s">
        <v>5</v>
      </c>
      <c r="E4" s="222" t="s">
        <v>750</v>
      </c>
      <c r="F4" s="220" t="s">
        <v>7</v>
      </c>
    </row>
    <row r="5" spans="1:7" x14ac:dyDescent="0.35">
      <c r="A5" s="453" t="s">
        <v>44</v>
      </c>
      <c r="B5" s="467">
        <v>530</v>
      </c>
      <c r="C5" s="467">
        <v>548.5</v>
      </c>
      <c r="D5" s="467">
        <v>18.5</v>
      </c>
      <c r="E5" s="467">
        <v>370</v>
      </c>
      <c r="F5" s="632">
        <v>3.490566037735849E-2</v>
      </c>
    </row>
    <row r="6" spans="1:7" x14ac:dyDescent="0.35">
      <c r="A6" s="633" t="s">
        <v>37</v>
      </c>
      <c r="B6" s="467">
        <v>523.85</v>
      </c>
      <c r="C6" s="467">
        <v>555.28</v>
      </c>
      <c r="D6" s="467">
        <v>31.42999999999995</v>
      </c>
      <c r="E6" s="467">
        <v>628.599999999999</v>
      </c>
      <c r="F6" s="632">
        <v>5.9998091056600075E-2</v>
      </c>
    </row>
    <row r="7" spans="1:7" x14ac:dyDescent="0.35">
      <c r="A7" s="633" t="s">
        <v>227</v>
      </c>
      <c r="B7" s="467">
        <v>533.71</v>
      </c>
      <c r="C7" s="467">
        <v>552.38985000000002</v>
      </c>
      <c r="D7" s="467">
        <v>18.679849999999988</v>
      </c>
      <c r="E7" s="467">
        <v>373.59699999999975</v>
      </c>
      <c r="F7" s="632">
        <v>3.4999999999999976E-2</v>
      </c>
    </row>
    <row r="8" spans="1:7" x14ac:dyDescent="0.35">
      <c r="A8" s="633" t="s">
        <v>211</v>
      </c>
      <c r="B8" s="467">
        <v>530</v>
      </c>
      <c r="C8" s="467">
        <v>548</v>
      </c>
      <c r="D8" s="467">
        <v>18</v>
      </c>
      <c r="E8" s="467">
        <v>360</v>
      </c>
      <c r="F8" s="632">
        <v>3.3962264150943396E-2</v>
      </c>
    </row>
    <row r="9" spans="1:7" x14ac:dyDescent="0.35">
      <c r="A9" s="633" t="s">
        <v>323</v>
      </c>
      <c r="B9" s="467">
        <v>518</v>
      </c>
      <c r="C9" s="467">
        <v>536.16999999999996</v>
      </c>
      <c r="D9" s="467">
        <v>18.169999999999959</v>
      </c>
      <c r="E9" s="467">
        <v>363.39999999999918</v>
      </c>
      <c r="F9" s="632">
        <v>3.507722007722E-2</v>
      </c>
    </row>
    <row r="10" spans="1:7" x14ac:dyDescent="0.35">
      <c r="A10" s="633" t="s">
        <v>55</v>
      </c>
      <c r="B10" s="467">
        <v>536.82000000000005</v>
      </c>
      <c r="C10" s="634">
        <v>563.66</v>
      </c>
      <c r="D10" s="467">
        <v>26.839999999999918</v>
      </c>
      <c r="E10" s="467">
        <v>536.79999999999836</v>
      </c>
      <c r="F10" s="632">
        <v>4.9998137178197379E-2</v>
      </c>
    </row>
    <row r="11" spans="1:7" x14ac:dyDescent="0.35">
      <c r="A11" s="633" t="s">
        <v>58</v>
      </c>
      <c r="B11" s="467">
        <v>497.41</v>
      </c>
      <c r="C11" s="467">
        <v>529.74</v>
      </c>
      <c r="D11" s="467">
        <v>32.329999999999984</v>
      </c>
      <c r="E11" s="467">
        <v>646.59999999999968</v>
      </c>
      <c r="F11" s="632">
        <v>6.4996682816991988E-2</v>
      </c>
      <c r="G11" s="4"/>
    </row>
    <row r="12" spans="1:7" x14ac:dyDescent="0.35">
      <c r="B12" s="2"/>
      <c r="C12" s="2"/>
      <c r="D12" s="2"/>
      <c r="E12" s="2"/>
      <c r="F12" s="62"/>
    </row>
    <row r="13" spans="1:7" customFormat="1" ht="12.5" x14ac:dyDescent="0.25"/>
    <row r="14" spans="1:7" customFormat="1" ht="12.5" x14ac:dyDescent="0.25"/>
    <row r="15" spans="1:7" customFormat="1" ht="12.5" x14ac:dyDescent="0.25"/>
    <row r="16" spans="1:7" customFormat="1" ht="12.5" x14ac:dyDescent="0.25"/>
    <row r="17" customFormat="1" ht="12.5" x14ac:dyDescent="0.25"/>
    <row r="18" customFormat="1" ht="12.5" x14ac:dyDescent="0.25"/>
    <row r="19" customFormat="1" ht="12.5" x14ac:dyDescent="0.25"/>
    <row r="20" customFormat="1" ht="12.5" x14ac:dyDescent="0.25"/>
    <row r="21" customFormat="1" ht="12.5" x14ac:dyDescent="0.25"/>
    <row r="22" customFormat="1" ht="12.5" x14ac:dyDescent="0.25"/>
    <row r="23" customFormat="1" ht="12.5" x14ac:dyDescent="0.25"/>
    <row r="24" customFormat="1" ht="12.5" x14ac:dyDescent="0.25"/>
    <row r="25" customFormat="1" ht="12.5" x14ac:dyDescent="0.25"/>
    <row r="26" customFormat="1" ht="12.5" x14ac:dyDescent="0.25"/>
    <row r="27" customFormat="1" ht="12.5" x14ac:dyDescent="0.25"/>
    <row r="28" customFormat="1" ht="12.5" x14ac:dyDescent="0.25"/>
    <row r="29" customFormat="1" ht="12.5" x14ac:dyDescent="0.25"/>
    <row r="30" customFormat="1" ht="12.5" x14ac:dyDescent="0.25"/>
    <row r="31" customFormat="1" ht="12.5" x14ac:dyDescent="0.25"/>
    <row r="32" customFormat="1" ht="12.5" x14ac:dyDescent="0.25"/>
    <row r="33" customFormat="1" ht="12.5" x14ac:dyDescent="0.25"/>
    <row r="34" customFormat="1" ht="12.5" x14ac:dyDescent="0.25"/>
    <row r="35" customFormat="1" ht="12.5" x14ac:dyDescent="0.25"/>
    <row r="36" customFormat="1" ht="12.5" x14ac:dyDescent="0.25"/>
    <row r="37" customFormat="1" ht="12.5" x14ac:dyDescent="0.25"/>
    <row r="38" customFormat="1" ht="12.5" x14ac:dyDescent="0.25"/>
    <row r="39" customFormat="1" ht="12.5" x14ac:dyDescent="0.25"/>
    <row r="40" customFormat="1" ht="12.5" x14ac:dyDescent="0.25"/>
    <row r="41" customFormat="1" ht="12.5" x14ac:dyDescent="0.25"/>
    <row r="42" customFormat="1" ht="12.5" x14ac:dyDescent="0.25"/>
    <row r="43" customFormat="1" ht="12.5" x14ac:dyDescent="0.25"/>
    <row r="44" customFormat="1" ht="12.5" x14ac:dyDescent="0.25"/>
    <row r="45" customFormat="1" ht="12.5" x14ac:dyDescent="0.25"/>
    <row r="46" customFormat="1" ht="12.5" x14ac:dyDescent="0.25"/>
    <row r="47" customFormat="1" ht="12.5" x14ac:dyDescent="0.25"/>
    <row r="48" customFormat="1" ht="12.5" x14ac:dyDescent="0.25"/>
    <row r="49" spans="1:9" customFormat="1" ht="12.5" x14ac:dyDescent="0.25"/>
    <row r="50" spans="1:9" customFormat="1" ht="12.5" x14ac:dyDescent="0.25"/>
    <row r="51" spans="1:9" x14ac:dyDescent="0.35">
      <c r="A51"/>
      <c r="B51"/>
      <c r="C51"/>
      <c r="D51"/>
      <c r="E51"/>
      <c r="F51"/>
      <c r="G51"/>
      <c r="H51"/>
      <c r="I51"/>
    </row>
    <row r="52" spans="1:9" x14ac:dyDescent="0.35">
      <c r="A52"/>
      <c r="B52"/>
      <c r="C52"/>
      <c r="D52"/>
      <c r="E52"/>
      <c r="F52"/>
      <c r="G52"/>
      <c r="H52"/>
      <c r="I52"/>
    </row>
    <row r="53" spans="1:9" x14ac:dyDescent="0.35">
      <c r="A53"/>
      <c r="B53"/>
      <c r="C53"/>
      <c r="D53"/>
      <c r="E53"/>
      <c r="F53"/>
      <c r="G53"/>
      <c r="H53"/>
      <c r="I53"/>
    </row>
    <row r="54" spans="1:9" x14ac:dyDescent="0.35">
      <c r="A54"/>
      <c r="B54"/>
      <c r="C54"/>
      <c r="D54"/>
      <c r="E54"/>
      <c r="F54"/>
      <c r="G54"/>
      <c r="H54"/>
      <c r="I54"/>
    </row>
    <row r="55" spans="1:9" x14ac:dyDescent="0.35">
      <c r="A55"/>
      <c r="B55"/>
      <c r="C55"/>
      <c r="D55"/>
      <c r="E55"/>
      <c r="F55"/>
      <c r="G55"/>
      <c r="H55"/>
      <c r="I55"/>
    </row>
    <row r="56" spans="1:9" x14ac:dyDescent="0.35">
      <c r="A56"/>
      <c r="B56"/>
      <c r="C56"/>
      <c r="D56"/>
      <c r="E56"/>
      <c r="F56"/>
      <c r="G56"/>
      <c r="H56"/>
      <c r="I56"/>
    </row>
    <row r="57" spans="1:9" x14ac:dyDescent="0.35">
      <c r="A57"/>
      <c r="B57"/>
      <c r="C57"/>
      <c r="D57"/>
      <c r="E57"/>
      <c r="F57"/>
      <c r="G57"/>
      <c r="H57"/>
      <c r="I57"/>
    </row>
    <row r="58" spans="1:9" x14ac:dyDescent="0.35">
      <c r="A58"/>
      <c r="B58"/>
      <c r="C58"/>
      <c r="D58"/>
      <c r="E58"/>
      <c r="F58"/>
      <c r="G58"/>
      <c r="H58"/>
      <c r="I58"/>
    </row>
    <row r="59" spans="1:9" x14ac:dyDescent="0.35">
      <c r="A59"/>
      <c r="B59"/>
      <c r="C59"/>
      <c r="D59"/>
      <c r="E59"/>
      <c r="F59"/>
      <c r="G59"/>
      <c r="H59"/>
      <c r="I59"/>
    </row>
    <row r="60" spans="1:9" x14ac:dyDescent="0.35">
      <c r="A60"/>
      <c r="B60"/>
      <c r="C60"/>
      <c r="D60"/>
      <c r="E60"/>
      <c r="F60"/>
      <c r="G60"/>
      <c r="H60"/>
      <c r="I60"/>
    </row>
    <row r="61" spans="1:9" x14ac:dyDescent="0.35">
      <c r="A61"/>
      <c r="B61"/>
      <c r="C61"/>
      <c r="D61"/>
      <c r="E61"/>
      <c r="F61"/>
      <c r="G61"/>
      <c r="H61"/>
      <c r="I61"/>
    </row>
    <row r="62" spans="1:9" x14ac:dyDescent="0.35">
      <c r="A62"/>
      <c r="B62"/>
      <c r="C62"/>
      <c r="D62"/>
      <c r="E62"/>
      <c r="F62"/>
      <c r="G62"/>
      <c r="H62"/>
      <c r="I62"/>
    </row>
    <row r="63" spans="1:9" x14ac:dyDescent="0.35">
      <c r="A63"/>
      <c r="B63"/>
      <c r="C63"/>
      <c r="D63"/>
      <c r="E63"/>
      <c r="F63"/>
      <c r="G63"/>
      <c r="H63"/>
      <c r="I63"/>
    </row>
    <row r="64" spans="1:9" x14ac:dyDescent="0.35">
      <c r="A64"/>
      <c r="B64"/>
      <c r="C64"/>
      <c r="D64"/>
      <c r="E64"/>
      <c r="F64"/>
      <c r="G64"/>
      <c r="H64"/>
      <c r="I64"/>
    </row>
    <row r="65" spans="1:9" ht="15.75" customHeight="1" x14ac:dyDescent="0.35">
      <c r="A65"/>
      <c r="B65"/>
      <c r="C65"/>
      <c r="D65"/>
      <c r="E65"/>
      <c r="F65"/>
      <c r="G65"/>
      <c r="H65"/>
      <c r="I65"/>
    </row>
    <row r="66" spans="1:9" ht="15.75" customHeight="1" x14ac:dyDescent="0.35">
      <c r="A66"/>
      <c r="B66"/>
      <c r="C66"/>
      <c r="D66"/>
      <c r="E66"/>
      <c r="F66"/>
      <c r="G66"/>
      <c r="H66"/>
      <c r="I66"/>
    </row>
    <row r="67" spans="1:9" ht="15.75" customHeight="1" x14ac:dyDescent="0.35">
      <c r="A67"/>
      <c r="B67"/>
      <c r="C67"/>
      <c r="D67"/>
      <c r="E67"/>
      <c r="F67"/>
      <c r="G67"/>
      <c r="H67"/>
      <c r="I67"/>
    </row>
    <row r="68" spans="1:9" ht="15.75" customHeight="1" x14ac:dyDescent="0.35">
      <c r="A68"/>
      <c r="B68"/>
      <c r="C68"/>
      <c r="D68"/>
      <c r="E68"/>
      <c r="F68"/>
      <c r="G68"/>
      <c r="H68"/>
      <c r="I68"/>
    </row>
    <row r="69" spans="1:9" ht="15.75" customHeight="1" x14ac:dyDescent="0.35">
      <c r="A69"/>
      <c r="B69"/>
      <c r="C69"/>
      <c r="D69"/>
      <c r="E69"/>
      <c r="F69"/>
      <c r="G69"/>
      <c r="H69"/>
      <c r="I69"/>
    </row>
    <row r="70" spans="1:9" ht="15.75" customHeight="1" x14ac:dyDescent="0.35">
      <c r="A70"/>
      <c r="B70"/>
      <c r="C70"/>
      <c r="D70"/>
      <c r="E70"/>
      <c r="F70"/>
      <c r="G70"/>
      <c r="H70"/>
      <c r="I70"/>
    </row>
    <row r="71" spans="1:9" ht="15.75" customHeight="1" x14ac:dyDescent="0.35">
      <c r="A71"/>
      <c r="B71"/>
      <c r="C71"/>
      <c r="D71"/>
      <c r="E71"/>
      <c r="F71"/>
      <c r="G71"/>
      <c r="H71"/>
      <c r="I71"/>
    </row>
    <row r="72" spans="1:9" ht="15.75" customHeight="1" x14ac:dyDescent="0.35">
      <c r="A72"/>
      <c r="B72"/>
      <c r="C72"/>
      <c r="D72"/>
      <c r="E72"/>
      <c r="F72"/>
      <c r="G72"/>
      <c r="H72"/>
      <c r="I72"/>
    </row>
    <row r="73" spans="1:9" ht="15.75" customHeight="1" x14ac:dyDescent="0.35">
      <c r="A73"/>
      <c r="B73"/>
      <c r="C73"/>
      <c r="D73"/>
      <c r="E73"/>
      <c r="F73"/>
      <c r="G73"/>
      <c r="H73"/>
      <c r="I73"/>
    </row>
    <row r="74" spans="1:9" ht="15.75" customHeight="1" x14ac:dyDescent="0.35">
      <c r="A74"/>
      <c r="B74"/>
      <c r="C74"/>
      <c r="D74"/>
      <c r="E74"/>
      <c r="F74"/>
      <c r="G74"/>
      <c r="H74"/>
      <c r="I74"/>
    </row>
    <row r="75" spans="1:9" ht="15.75" customHeight="1" x14ac:dyDescent="0.35">
      <c r="A75"/>
      <c r="B75"/>
      <c r="C75"/>
      <c r="D75"/>
      <c r="E75"/>
      <c r="F75"/>
      <c r="G75"/>
      <c r="H75"/>
      <c r="I75"/>
    </row>
    <row r="76" spans="1:9" ht="15.75" customHeight="1" x14ac:dyDescent="0.35">
      <c r="A76"/>
      <c r="B76"/>
      <c r="C76"/>
      <c r="D76"/>
      <c r="E76"/>
      <c r="F76"/>
      <c r="G76"/>
      <c r="H76"/>
      <c r="I76"/>
    </row>
    <row r="77" spans="1:9" ht="15.75" customHeight="1" x14ac:dyDescent="0.35">
      <c r="A77"/>
      <c r="B77"/>
      <c r="C77"/>
      <c r="D77"/>
      <c r="E77"/>
      <c r="F77"/>
      <c r="G77"/>
      <c r="H77"/>
      <c r="I77"/>
    </row>
    <row r="78" spans="1:9" ht="15.75" customHeight="1" x14ac:dyDescent="0.35">
      <c r="A78"/>
      <c r="B78"/>
      <c r="C78"/>
      <c r="D78"/>
      <c r="E78"/>
      <c r="F78"/>
      <c r="G78"/>
      <c r="H78"/>
      <c r="I78"/>
    </row>
    <row r="79" spans="1:9" x14ac:dyDescent="0.35">
      <c r="A79"/>
      <c r="B79"/>
      <c r="C79"/>
      <c r="D79"/>
      <c r="E79"/>
      <c r="F79"/>
      <c r="G79"/>
      <c r="H79"/>
      <c r="I79"/>
    </row>
    <row r="80" spans="1:9" x14ac:dyDescent="0.35">
      <c r="A80"/>
      <c r="B80"/>
      <c r="C80"/>
      <c r="D80"/>
      <c r="E80"/>
      <c r="F80"/>
      <c r="G80"/>
      <c r="H80"/>
      <c r="I80"/>
    </row>
    <row r="81" spans="1:9" x14ac:dyDescent="0.35">
      <c r="A81"/>
      <c r="B81"/>
      <c r="C81"/>
      <c r="D81"/>
      <c r="E81"/>
      <c r="F81"/>
      <c r="G81"/>
      <c r="H81"/>
      <c r="I81"/>
    </row>
    <row r="82" spans="1:9" x14ac:dyDescent="0.35">
      <c r="A82"/>
      <c r="B82"/>
      <c r="C82"/>
      <c r="D82"/>
      <c r="E82"/>
      <c r="F82"/>
      <c r="G82"/>
      <c r="H82"/>
      <c r="I82"/>
    </row>
    <row r="83" spans="1:9" x14ac:dyDescent="0.35">
      <c r="A83"/>
      <c r="B83"/>
      <c r="C83"/>
      <c r="D83"/>
      <c r="E83"/>
      <c r="F83"/>
      <c r="G83"/>
      <c r="H83"/>
      <c r="I83"/>
    </row>
    <row r="84" spans="1:9" x14ac:dyDescent="0.35">
      <c r="A84"/>
      <c r="B84"/>
      <c r="C84"/>
      <c r="D84"/>
      <c r="E84"/>
      <c r="F84"/>
      <c r="G84"/>
      <c r="H84"/>
      <c r="I84"/>
    </row>
    <row r="85" spans="1:9" x14ac:dyDescent="0.35">
      <c r="A85"/>
      <c r="B85"/>
      <c r="C85"/>
      <c r="D85"/>
      <c r="E85"/>
      <c r="F85"/>
      <c r="G85"/>
      <c r="H85"/>
      <c r="I85"/>
    </row>
    <row r="86" spans="1:9" x14ac:dyDescent="0.35">
      <c r="A86"/>
      <c r="B86"/>
      <c r="C86"/>
      <c r="D86"/>
      <c r="E86"/>
      <c r="F86"/>
      <c r="G86"/>
      <c r="H86"/>
      <c r="I86"/>
    </row>
    <row r="87" spans="1:9" x14ac:dyDescent="0.35">
      <c r="A87"/>
      <c r="B87"/>
      <c r="C87"/>
      <c r="D87"/>
      <c r="E87"/>
      <c r="F87"/>
      <c r="G87"/>
      <c r="H87"/>
      <c r="I87"/>
    </row>
    <row r="88" spans="1:9" x14ac:dyDescent="0.35">
      <c r="A88"/>
      <c r="B88"/>
      <c r="C88"/>
      <c r="D88"/>
      <c r="E88"/>
      <c r="F88"/>
      <c r="G88"/>
      <c r="H88"/>
      <c r="I88"/>
    </row>
    <row r="89" spans="1:9" x14ac:dyDescent="0.35">
      <c r="A89"/>
      <c r="B89"/>
      <c r="C89"/>
      <c r="D89"/>
      <c r="E89"/>
      <c r="F89"/>
      <c r="G89"/>
      <c r="H89"/>
      <c r="I89"/>
    </row>
    <row r="90" spans="1:9" x14ac:dyDescent="0.35">
      <c r="A90"/>
      <c r="B90"/>
      <c r="C90"/>
      <c r="D90"/>
      <c r="E90"/>
      <c r="F90"/>
      <c r="G90"/>
      <c r="H90"/>
      <c r="I90"/>
    </row>
    <row r="91" spans="1:9" x14ac:dyDescent="0.35">
      <c r="A91"/>
      <c r="B91"/>
      <c r="C91"/>
      <c r="D91"/>
      <c r="E91"/>
      <c r="F91"/>
      <c r="G91"/>
      <c r="H91"/>
      <c r="I91"/>
    </row>
    <row r="92" spans="1:9" x14ac:dyDescent="0.35">
      <c r="A92"/>
      <c r="B92"/>
      <c r="C92"/>
      <c r="D92"/>
      <c r="E92"/>
      <c r="F92"/>
      <c r="G92"/>
      <c r="H92"/>
      <c r="I92"/>
    </row>
    <row r="93" spans="1:9" x14ac:dyDescent="0.35">
      <c r="A93"/>
      <c r="B93"/>
      <c r="C93"/>
      <c r="D93"/>
      <c r="E93"/>
      <c r="F93"/>
      <c r="G93"/>
      <c r="H93"/>
      <c r="I93"/>
    </row>
    <row r="94" spans="1:9" x14ac:dyDescent="0.35">
      <c r="A94"/>
      <c r="B94"/>
      <c r="C94"/>
      <c r="D94"/>
      <c r="E94"/>
      <c r="F94"/>
      <c r="G94"/>
      <c r="H94"/>
      <c r="I94"/>
    </row>
    <row r="95" spans="1:9" x14ac:dyDescent="0.35">
      <c r="A95"/>
      <c r="B95"/>
      <c r="C95"/>
      <c r="D95"/>
      <c r="E95"/>
      <c r="F95"/>
      <c r="G95"/>
      <c r="H95"/>
      <c r="I95"/>
    </row>
    <row r="96" spans="1:9" x14ac:dyDescent="0.35">
      <c r="A96"/>
      <c r="B96"/>
      <c r="C96"/>
      <c r="D96"/>
      <c r="E96"/>
      <c r="F96"/>
      <c r="G96"/>
      <c r="H96"/>
      <c r="I96"/>
    </row>
    <row r="97" spans="1:9" x14ac:dyDescent="0.35">
      <c r="A97"/>
      <c r="B97"/>
      <c r="C97"/>
      <c r="D97"/>
      <c r="E97"/>
      <c r="F97"/>
      <c r="G97"/>
      <c r="H97"/>
      <c r="I97"/>
    </row>
    <row r="98" spans="1:9" x14ac:dyDescent="0.35">
      <c r="A98"/>
      <c r="B98"/>
      <c r="C98"/>
      <c r="D98"/>
      <c r="E98"/>
      <c r="F98"/>
      <c r="G98"/>
      <c r="H98"/>
      <c r="I98"/>
    </row>
    <row r="99" spans="1:9" x14ac:dyDescent="0.35">
      <c r="A99"/>
      <c r="B99"/>
      <c r="C99"/>
      <c r="D99"/>
      <c r="E99"/>
      <c r="F99"/>
      <c r="G99"/>
      <c r="H99"/>
      <c r="I99"/>
    </row>
    <row r="100" spans="1:9" x14ac:dyDescent="0.35">
      <c r="A100"/>
      <c r="B100"/>
      <c r="C100"/>
      <c r="D100"/>
      <c r="E100"/>
      <c r="F100"/>
      <c r="G100"/>
      <c r="H100"/>
      <c r="I100"/>
    </row>
    <row r="101" spans="1:9" x14ac:dyDescent="0.35">
      <c r="A101"/>
      <c r="B101"/>
      <c r="C101"/>
      <c r="D101"/>
      <c r="E101"/>
      <c r="F101"/>
      <c r="G101"/>
      <c r="H101"/>
      <c r="I101"/>
    </row>
    <row r="102" spans="1:9" x14ac:dyDescent="0.35">
      <c r="A102"/>
      <c r="B102"/>
      <c r="C102"/>
      <c r="D102"/>
      <c r="E102"/>
      <c r="F102"/>
      <c r="G102"/>
      <c r="H102"/>
      <c r="I102"/>
    </row>
    <row r="103" spans="1:9" x14ac:dyDescent="0.35">
      <c r="A103"/>
      <c r="B103"/>
      <c r="C103"/>
      <c r="D103"/>
      <c r="E103"/>
      <c r="F103"/>
      <c r="G103"/>
      <c r="H103"/>
      <c r="I103"/>
    </row>
    <row r="104" spans="1:9" x14ac:dyDescent="0.35">
      <c r="A104"/>
      <c r="B104"/>
      <c r="C104"/>
      <c r="D104"/>
      <c r="E104"/>
      <c r="F104"/>
      <c r="G104"/>
      <c r="H104"/>
      <c r="I104"/>
    </row>
    <row r="105" spans="1:9" x14ac:dyDescent="0.35">
      <c r="A105"/>
      <c r="B105"/>
      <c r="C105"/>
      <c r="D105"/>
      <c r="E105"/>
      <c r="F105"/>
      <c r="G105"/>
      <c r="H105"/>
      <c r="I105"/>
    </row>
    <row r="106" spans="1:9" x14ac:dyDescent="0.35">
      <c r="A106"/>
      <c r="B106"/>
      <c r="C106"/>
      <c r="D106"/>
      <c r="E106"/>
      <c r="F106"/>
      <c r="G106"/>
      <c r="H106"/>
      <c r="I106"/>
    </row>
    <row r="107" spans="1:9" x14ac:dyDescent="0.35">
      <c r="A107"/>
      <c r="B107"/>
      <c r="C107"/>
      <c r="D107"/>
      <c r="E107"/>
      <c r="F107"/>
      <c r="G107"/>
      <c r="H107"/>
      <c r="I107"/>
    </row>
    <row r="108" spans="1:9" x14ac:dyDescent="0.35">
      <c r="A108"/>
      <c r="B108"/>
      <c r="C108"/>
      <c r="D108"/>
      <c r="E108"/>
      <c r="F108"/>
      <c r="G108"/>
      <c r="H108"/>
      <c r="I108"/>
    </row>
    <row r="109" spans="1:9" x14ac:dyDescent="0.35">
      <c r="A109"/>
      <c r="B109"/>
      <c r="C109"/>
      <c r="D109"/>
      <c r="E109"/>
      <c r="F109"/>
      <c r="G109"/>
      <c r="H109"/>
      <c r="I109"/>
    </row>
    <row r="110" spans="1:9" x14ac:dyDescent="0.35">
      <c r="A110"/>
      <c r="B110"/>
      <c r="C110"/>
      <c r="D110"/>
      <c r="E110"/>
      <c r="F110"/>
      <c r="G110"/>
      <c r="H110"/>
      <c r="I110"/>
    </row>
    <row r="111" spans="1:9" x14ac:dyDescent="0.35">
      <c r="A111"/>
      <c r="B111"/>
      <c r="C111"/>
      <c r="D111"/>
      <c r="E111"/>
      <c r="F111"/>
      <c r="G111"/>
      <c r="H111"/>
      <c r="I111"/>
    </row>
    <row r="112" spans="1:9" x14ac:dyDescent="0.35">
      <c r="A112"/>
      <c r="B112"/>
      <c r="C112"/>
      <c r="D112"/>
      <c r="E112"/>
      <c r="F112"/>
      <c r="G112"/>
      <c r="H112"/>
      <c r="I112"/>
    </row>
    <row r="113" spans="1:9" x14ac:dyDescent="0.35">
      <c r="A113"/>
      <c r="B113"/>
      <c r="C113"/>
      <c r="D113"/>
      <c r="E113"/>
      <c r="F113"/>
      <c r="G113"/>
      <c r="H113"/>
      <c r="I113"/>
    </row>
    <row r="114" spans="1:9" x14ac:dyDescent="0.35">
      <c r="A114"/>
      <c r="B114"/>
      <c r="C114"/>
      <c r="D114"/>
      <c r="E114"/>
      <c r="F114"/>
      <c r="G114"/>
      <c r="H114"/>
      <c r="I114"/>
    </row>
    <row r="115" spans="1:9" x14ac:dyDescent="0.35">
      <c r="A115"/>
      <c r="B115"/>
      <c r="C115"/>
      <c r="D115"/>
      <c r="E115"/>
      <c r="F115"/>
      <c r="G115"/>
      <c r="H115"/>
      <c r="I115"/>
    </row>
    <row r="116" spans="1:9" x14ac:dyDescent="0.35">
      <c r="A116"/>
      <c r="B116"/>
      <c r="C116"/>
      <c r="D116"/>
      <c r="E116"/>
      <c r="F116"/>
      <c r="G116"/>
      <c r="H116"/>
      <c r="I116"/>
    </row>
    <row r="117" spans="1:9" x14ac:dyDescent="0.35">
      <c r="A117"/>
      <c r="B117"/>
      <c r="C117"/>
      <c r="D117"/>
      <c r="E117"/>
      <c r="F117"/>
      <c r="G117"/>
      <c r="H117"/>
      <c r="I117"/>
    </row>
    <row r="118" spans="1:9" x14ac:dyDescent="0.35">
      <c r="A118"/>
      <c r="B118"/>
      <c r="C118"/>
      <c r="D118"/>
      <c r="E118"/>
      <c r="F118"/>
      <c r="G118"/>
      <c r="H118"/>
      <c r="I118"/>
    </row>
    <row r="119" spans="1:9" x14ac:dyDescent="0.35">
      <c r="A119"/>
      <c r="B119"/>
      <c r="C119"/>
      <c r="D119"/>
      <c r="E119"/>
      <c r="F119"/>
      <c r="G119"/>
      <c r="H119"/>
      <c r="I119"/>
    </row>
    <row r="120" spans="1:9" x14ac:dyDescent="0.35">
      <c r="A120"/>
      <c r="B120"/>
      <c r="C120"/>
      <c r="D120"/>
      <c r="E120"/>
      <c r="F120"/>
      <c r="G120"/>
      <c r="H120"/>
      <c r="I120"/>
    </row>
    <row r="121" spans="1:9" x14ac:dyDescent="0.35">
      <c r="A121"/>
      <c r="B121"/>
      <c r="C121"/>
      <c r="D121"/>
      <c r="E121"/>
      <c r="F121"/>
      <c r="G121"/>
      <c r="H121"/>
      <c r="I121"/>
    </row>
    <row r="122" spans="1:9" x14ac:dyDescent="0.35">
      <c r="A122"/>
      <c r="B122"/>
      <c r="C122"/>
      <c r="D122"/>
      <c r="E122"/>
      <c r="F122"/>
      <c r="G122"/>
      <c r="H122"/>
      <c r="I122"/>
    </row>
    <row r="123" spans="1:9" ht="65.25" customHeight="1" x14ac:dyDescent="0.35">
      <c r="A123"/>
      <c r="B123"/>
      <c r="C123"/>
      <c r="D123"/>
      <c r="E123"/>
      <c r="F123"/>
      <c r="G123"/>
      <c r="H123"/>
      <c r="I123"/>
    </row>
    <row r="124" spans="1:9" x14ac:dyDescent="0.35">
      <c r="A124"/>
      <c r="B124"/>
      <c r="C124"/>
      <c r="D124"/>
      <c r="E124"/>
      <c r="F124"/>
      <c r="G124"/>
      <c r="H124"/>
      <c r="I124"/>
    </row>
    <row r="125" spans="1:9" x14ac:dyDescent="0.35">
      <c r="A125"/>
      <c r="B125"/>
      <c r="C125"/>
      <c r="D125"/>
      <c r="E125"/>
      <c r="F125"/>
      <c r="G125"/>
      <c r="H125"/>
      <c r="I125"/>
    </row>
    <row r="126" spans="1:9" x14ac:dyDescent="0.35">
      <c r="A126"/>
      <c r="B126"/>
      <c r="C126"/>
      <c r="D126"/>
      <c r="E126"/>
      <c r="F126"/>
      <c r="G126"/>
      <c r="H126"/>
      <c r="I126"/>
    </row>
    <row r="127" spans="1:9" x14ac:dyDescent="0.35">
      <c r="A127"/>
      <c r="B127"/>
      <c r="C127"/>
      <c r="D127"/>
      <c r="E127"/>
      <c r="F127"/>
      <c r="G127"/>
      <c r="H127"/>
      <c r="I127"/>
    </row>
    <row r="128" spans="1:9" x14ac:dyDescent="0.35">
      <c r="A128"/>
      <c r="B128"/>
      <c r="C128"/>
      <c r="D128"/>
      <c r="E128"/>
      <c r="F128"/>
      <c r="G128"/>
      <c r="H128"/>
      <c r="I128"/>
    </row>
    <row r="129" spans="1:9" x14ac:dyDescent="0.35">
      <c r="A129"/>
      <c r="B129"/>
      <c r="C129"/>
      <c r="D129"/>
      <c r="E129"/>
      <c r="F129"/>
      <c r="G129"/>
      <c r="H129"/>
      <c r="I129"/>
    </row>
    <row r="130" spans="1:9" x14ac:dyDescent="0.35">
      <c r="A130"/>
      <c r="B130"/>
      <c r="C130"/>
      <c r="D130"/>
      <c r="E130"/>
      <c r="F130"/>
      <c r="G130"/>
      <c r="H130"/>
      <c r="I130"/>
    </row>
    <row r="131" spans="1:9" x14ac:dyDescent="0.35">
      <c r="A131"/>
      <c r="B131"/>
      <c r="C131"/>
      <c r="D131"/>
      <c r="E131"/>
      <c r="F131"/>
      <c r="G131"/>
      <c r="H131"/>
      <c r="I131"/>
    </row>
    <row r="132" spans="1:9" x14ac:dyDescent="0.35">
      <c r="A132"/>
      <c r="B132"/>
      <c r="C132"/>
      <c r="D132"/>
      <c r="E132"/>
      <c r="F132"/>
      <c r="G132"/>
      <c r="H132"/>
      <c r="I132"/>
    </row>
    <row r="133" spans="1:9" x14ac:dyDescent="0.35">
      <c r="A133"/>
      <c r="B133"/>
      <c r="C133"/>
      <c r="D133"/>
      <c r="E133"/>
      <c r="F133"/>
      <c r="G133"/>
      <c r="H133"/>
      <c r="I133"/>
    </row>
    <row r="134" spans="1:9" x14ac:dyDescent="0.35">
      <c r="A134"/>
      <c r="B134"/>
      <c r="C134"/>
      <c r="D134"/>
      <c r="E134"/>
      <c r="F134"/>
      <c r="G134"/>
      <c r="H134"/>
      <c r="I134"/>
    </row>
    <row r="135" spans="1:9" x14ac:dyDescent="0.35">
      <c r="A135"/>
      <c r="B135"/>
      <c r="C135"/>
      <c r="D135"/>
      <c r="E135"/>
      <c r="F135"/>
      <c r="G135"/>
      <c r="H135"/>
      <c r="I135"/>
    </row>
    <row r="136" spans="1:9" x14ac:dyDescent="0.35">
      <c r="A136"/>
      <c r="B136"/>
      <c r="C136"/>
      <c r="D136"/>
      <c r="E136"/>
      <c r="F136"/>
      <c r="G136"/>
      <c r="H136"/>
      <c r="I136"/>
    </row>
    <row r="137" spans="1:9" x14ac:dyDescent="0.35">
      <c r="A137"/>
      <c r="B137"/>
      <c r="C137"/>
      <c r="D137"/>
      <c r="E137"/>
      <c r="F137"/>
      <c r="G137"/>
      <c r="H137"/>
      <c r="I137"/>
    </row>
    <row r="138" spans="1:9" x14ac:dyDescent="0.35">
      <c r="A138"/>
      <c r="B138"/>
      <c r="C138"/>
      <c r="D138"/>
      <c r="E138"/>
      <c r="F138"/>
      <c r="G138"/>
      <c r="H138"/>
      <c r="I138"/>
    </row>
    <row r="139" spans="1:9" x14ac:dyDescent="0.35">
      <c r="A139"/>
      <c r="B139"/>
      <c r="C139"/>
      <c r="D139"/>
      <c r="E139"/>
      <c r="F139"/>
      <c r="G139"/>
      <c r="H139"/>
      <c r="I139"/>
    </row>
    <row r="140" spans="1:9" x14ac:dyDescent="0.35">
      <c r="A140"/>
      <c r="B140"/>
      <c r="C140"/>
      <c r="D140"/>
      <c r="E140"/>
      <c r="F140"/>
      <c r="G140"/>
      <c r="H140"/>
      <c r="I140"/>
    </row>
    <row r="141" spans="1:9" x14ac:dyDescent="0.35">
      <c r="A141"/>
      <c r="B141"/>
      <c r="C141"/>
      <c r="D141"/>
      <c r="E141"/>
      <c r="F141"/>
      <c r="G141"/>
      <c r="H141"/>
      <c r="I141"/>
    </row>
    <row r="142" spans="1:9" x14ac:dyDescent="0.35">
      <c r="A142"/>
      <c r="B142"/>
      <c r="C142"/>
      <c r="D142"/>
      <c r="E142"/>
      <c r="F142"/>
      <c r="G142"/>
      <c r="H142"/>
      <c r="I142"/>
    </row>
    <row r="143" spans="1:9" x14ac:dyDescent="0.35">
      <c r="A143"/>
      <c r="B143"/>
      <c r="C143"/>
      <c r="D143"/>
      <c r="E143"/>
      <c r="F143"/>
      <c r="G143"/>
      <c r="H143"/>
      <c r="I143"/>
    </row>
    <row r="144" spans="1:9" x14ac:dyDescent="0.35">
      <c r="A144"/>
      <c r="B144"/>
      <c r="C144"/>
      <c r="D144"/>
      <c r="E144"/>
      <c r="F144"/>
      <c r="G144"/>
      <c r="H144"/>
      <c r="I144"/>
    </row>
    <row r="145" spans="1:9" x14ac:dyDescent="0.35">
      <c r="A145"/>
      <c r="B145"/>
      <c r="C145"/>
      <c r="D145"/>
      <c r="E145"/>
      <c r="F145"/>
      <c r="G145"/>
      <c r="H145"/>
      <c r="I145"/>
    </row>
    <row r="146" spans="1:9" x14ac:dyDescent="0.35">
      <c r="A146"/>
      <c r="B146"/>
      <c r="C146"/>
      <c r="D146"/>
      <c r="E146"/>
      <c r="F146"/>
      <c r="G146"/>
      <c r="H146"/>
      <c r="I146"/>
    </row>
    <row r="147" spans="1:9" x14ac:dyDescent="0.35">
      <c r="A147"/>
      <c r="B147"/>
      <c r="C147"/>
      <c r="D147"/>
      <c r="E147"/>
      <c r="F147"/>
      <c r="G147"/>
      <c r="H147"/>
      <c r="I147"/>
    </row>
    <row r="148" spans="1:9" x14ac:dyDescent="0.35">
      <c r="A148"/>
      <c r="B148"/>
      <c r="C148"/>
      <c r="D148"/>
      <c r="E148"/>
      <c r="F148"/>
      <c r="G148"/>
      <c r="H148"/>
      <c r="I148"/>
    </row>
    <row r="149" spans="1:9" x14ac:dyDescent="0.35">
      <c r="A149"/>
      <c r="B149"/>
      <c r="C149"/>
      <c r="D149"/>
      <c r="E149"/>
      <c r="F149"/>
      <c r="G149"/>
      <c r="H149"/>
      <c r="I149"/>
    </row>
  </sheetData>
  <phoneticPr fontId="7" type="noConversion"/>
  <pageMargins left="0.7" right="0.45" top="0.75" bottom="0.75" header="0.3" footer="0.3"/>
  <pageSetup fitToWidth="0" orientation="portrait" r:id="rId1"/>
  <headerFooter alignWithMargins="0">
    <oddHeader>&amp;RAttachment 1H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FA222-E175-4100-B5A2-68DC75FEB44D}">
  <sheetPr>
    <tabColor theme="4"/>
  </sheetPr>
  <dimension ref="A1:I102"/>
  <sheetViews>
    <sheetView zoomScaleNormal="100" zoomScaleSheetLayoutView="100" workbookViewId="0">
      <selection activeCell="A3" sqref="A1:G101"/>
    </sheetView>
  </sheetViews>
  <sheetFormatPr defaultColWidth="9.08984375" defaultRowHeight="13" x14ac:dyDescent="0.3"/>
  <cols>
    <col min="1" max="1" width="46.453125" style="48" customWidth="1"/>
    <col min="2" max="3" width="10.453125" style="65" bestFit="1" customWidth="1"/>
    <col min="4" max="4" width="9.08984375" style="65"/>
    <col min="5" max="5" width="10.36328125" style="65" customWidth="1"/>
    <col min="6" max="6" width="9.08984375" style="65" customWidth="1"/>
    <col min="7" max="7" width="11.90625" style="65" customWidth="1"/>
    <col min="8" max="8" width="9.08984375" style="48" customWidth="1"/>
    <col min="9" max="16384" width="9.08984375" style="48"/>
  </cols>
  <sheetData>
    <row r="1" spans="1:9" ht="15.5" x14ac:dyDescent="0.35">
      <c r="A1" s="43" t="s">
        <v>0</v>
      </c>
    </row>
    <row r="2" spans="1:9" ht="15.5" x14ac:dyDescent="0.3">
      <c r="A2" s="239" t="s">
        <v>751</v>
      </c>
      <c r="B2" s="259"/>
      <c r="C2" s="259"/>
      <c r="D2" s="259"/>
      <c r="E2" s="237"/>
      <c r="F2" s="237"/>
      <c r="G2" s="237"/>
      <c r="H2"/>
    </row>
    <row r="3" spans="1:9" ht="15.5" x14ac:dyDescent="0.3">
      <c r="A3" s="209"/>
      <c r="B3" s="260" t="s">
        <v>61</v>
      </c>
      <c r="C3" s="794" t="s">
        <v>62</v>
      </c>
      <c r="D3" s="794"/>
      <c r="E3" s="795" t="s">
        <v>62</v>
      </c>
      <c r="F3" s="795"/>
      <c r="G3" s="795"/>
    </row>
    <row r="4" spans="1:9" s="65" customFormat="1" ht="46.5" x14ac:dyDescent="0.25">
      <c r="A4" s="635" t="s">
        <v>752</v>
      </c>
      <c r="B4" s="636" t="s">
        <v>63</v>
      </c>
      <c r="C4" s="636" t="s">
        <v>63</v>
      </c>
      <c r="D4" s="636" t="s">
        <v>7</v>
      </c>
      <c r="E4" s="637" t="s">
        <v>65</v>
      </c>
      <c r="F4" s="638" t="s">
        <v>66</v>
      </c>
      <c r="G4" s="638" t="s">
        <v>74</v>
      </c>
      <c r="H4" s="4"/>
    </row>
    <row r="5" spans="1:9" ht="15.5" x14ac:dyDescent="0.35">
      <c r="A5" s="639" t="s">
        <v>44</v>
      </c>
      <c r="B5" s="640"/>
      <c r="C5" s="641"/>
      <c r="D5" s="642"/>
      <c r="E5" s="641"/>
      <c r="F5" s="641"/>
      <c r="G5" s="642"/>
      <c r="H5" s="1"/>
    </row>
    <row r="6" spans="1:9" ht="15.5" x14ac:dyDescent="0.35">
      <c r="A6" s="585" t="s">
        <v>753</v>
      </c>
      <c r="B6" s="643">
        <v>546.29</v>
      </c>
      <c r="C6" s="644">
        <v>565.6</v>
      </c>
      <c r="D6" s="483">
        <v>3.5347526039283275E-2</v>
      </c>
      <c r="E6" s="645">
        <v>19.310000000000059</v>
      </c>
      <c r="F6" s="643">
        <v>548.5</v>
      </c>
      <c r="G6" s="646">
        <v>17.100000000000023</v>
      </c>
      <c r="H6" s="1"/>
    </row>
    <row r="7" spans="1:9" ht="15.5" x14ac:dyDescent="0.35">
      <c r="A7" s="585" t="s">
        <v>89</v>
      </c>
      <c r="B7" s="643">
        <v>545.72</v>
      </c>
      <c r="C7" s="644">
        <v>565.00600000000009</v>
      </c>
      <c r="D7" s="483">
        <v>3.5340467639082419E-2</v>
      </c>
      <c r="E7" s="645">
        <v>19.286000000000058</v>
      </c>
      <c r="F7" s="643">
        <v>548.5</v>
      </c>
      <c r="G7" s="646">
        <v>16.506000000000085</v>
      </c>
      <c r="H7" s="62"/>
    </row>
    <row r="8" spans="1:9" ht="15.5" x14ac:dyDescent="0.35">
      <c r="A8" s="585" t="s">
        <v>754</v>
      </c>
      <c r="B8" s="647">
        <v>670.96</v>
      </c>
      <c r="C8" s="644">
        <v>696.50800000000004</v>
      </c>
      <c r="D8" s="483">
        <v>3.8076785501371169E-2</v>
      </c>
      <c r="E8" s="645">
        <v>25.548000000000002</v>
      </c>
      <c r="F8" s="643">
        <v>548.5</v>
      </c>
      <c r="G8" s="646">
        <v>148.00800000000004</v>
      </c>
      <c r="H8" s="45"/>
    </row>
    <row r="9" spans="1:9" ht="15.5" x14ac:dyDescent="0.35">
      <c r="A9" s="585" t="s">
        <v>755</v>
      </c>
      <c r="B9" s="647">
        <v>670.96</v>
      </c>
      <c r="C9" s="644">
        <v>696.50800000000004</v>
      </c>
      <c r="D9" s="483">
        <v>3.8076785501371169E-2</v>
      </c>
      <c r="E9" s="645">
        <v>25.548000000000002</v>
      </c>
      <c r="F9" s="643">
        <v>548.5</v>
      </c>
      <c r="G9" s="646">
        <v>148.00800000000004</v>
      </c>
      <c r="H9" s="45"/>
    </row>
    <row r="10" spans="1:9" ht="15.5" x14ac:dyDescent="0.35">
      <c r="A10" s="585" t="s">
        <v>756</v>
      </c>
      <c r="B10" s="647">
        <v>556.98</v>
      </c>
      <c r="C10" s="644">
        <v>576.82900000000006</v>
      </c>
      <c r="D10" s="483">
        <v>3.5636827175123065E-2</v>
      </c>
      <c r="E10" s="645">
        <v>19.849000000000046</v>
      </c>
      <c r="F10" s="643">
        <v>548.5</v>
      </c>
      <c r="G10" s="646">
        <v>28.329000000000065</v>
      </c>
      <c r="H10" s="45"/>
    </row>
    <row r="11" spans="1:9" ht="31" x14ac:dyDescent="0.35">
      <c r="A11" s="585" t="s">
        <v>757</v>
      </c>
      <c r="B11" s="643">
        <v>545.21</v>
      </c>
      <c r="C11" s="644">
        <v>564.47050000000002</v>
      </c>
      <c r="D11" s="483">
        <v>3.53267548284147E-2</v>
      </c>
      <c r="E11" s="645">
        <v>19.260499999999979</v>
      </c>
      <c r="F11" s="643">
        <v>548.5</v>
      </c>
      <c r="G11" s="646">
        <v>15.970500000000015</v>
      </c>
      <c r="H11" s="45"/>
    </row>
    <row r="12" spans="1:9" ht="15.5" x14ac:dyDescent="0.35">
      <c r="A12" s="639" t="s">
        <v>37</v>
      </c>
      <c r="B12" s="640"/>
      <c r="C12" s="641"/>
      <c r="D12" s="642"/>
      <c r="E12" s="641"/>
      <c r="F12" s="641"/>
      <c r="G12" s="642"/>
      <c r="H12" s="1"/>
    </row>
    <row r="13" spans="1:9" ht="15.5" x14ac:dyDescent="0.35">
      <c r="A13" s="585" t="s">
        <v>758</v>
      </c>
      <c r="B13" s="648">
        <v>632.85</v>
      </c>
      <c r="C13" s="648">
        <v>720.3</v>
      </c>
      <c r="D13" s="483">
        <v>0.13818440388717695</v>
      </c>
      <c r="E13" s="645">
        <v>87.449999999999932</v>
      </c>
      <c r="F13" s="643">
        <v>555.28</v>
      </c>
      <c r="G13" s="484">
        <v>165.01999999999998</v>
      </c>
      <c r="H13" s="45"/>
    </row>
    <row r="14" spans="1:9" ht="15.5" x14ac:dyDescent="0.35">
      <c r="A14" s="585" t="s">
        <v>759</v>
      </c>
      <c r="B14" s="648">
        <v>1746.35</v>
      </c>
      <c r="C14" s="648">
        <v>1777.78</v>
      </c>
      <c r="D14" s="483">
        <v>1.7997537721533521E-2</v>
      </c>
      <c r="E14" s="645">
        <v>31.430000000000064</v>
      </c>
      <c r="F14" s="643">
        <v>555.28</v>
      </c>
      <c r="G14" s="484">
        <v>1222.5</v>
      </c>
      <c r="H14" s="45"/>
      <c r="I14" s="66"/>
    </row>
    <row r="15" spans="1:9" ht="15.5" x14ac:dyDescent="0.35">
      <c r="A15" s="585" t="s">
        <v>760</v>
      </c>
      <c r="B15" s="649">
        <v>291.72670424999995</v>
      </c>
      <c r="C15" s="648">
        <v>309.23</v>
      </c>
      <c r="D15" s="483">
        <v>5.9998949341985262E-2</v>
      </c>
      <c r="E15" s="645">
        <v>17.503295750000063</v>
      </c>
      <c r="F15" s="643">
        <v>555.28</v>
      </c>
      <c r="G15" s="484">
        <v>-246.04999999999995</v>
      </c>
      <c r="H15" s="1"/>
    </row>
    <row r="16" spans="1:9" ht="15.5" x14ac:dyDescent="0.35">
      <c r="A16" s="585" t="s">
        <v>761</v>
      </c>
      <c r="B16" s="649">
        <v>340.34960699999993</v>
      </c>
      <c r="C16" s="648">
        <v>360.77</v>
      </c>
      <c r="D16" s="483">
        <v>5.9998285821437868E-2</v>
      </c>
      <c r="E16" s="645">
        <v>20.420393000000047</v>
      </c>
      <c r="F16" s="643">
        <v>555.28</v>
      </c>
      <c r="G16" s="484">
        <v>-194.51</v>
      </c>
      <c r="H16" s="1"/>
    </row>
    <row r="17" spans="1:8" ht="15.5" x14ac:dyDescent="0.35">
      <c r="A17" s="639" t="s">
        <v>211</v>
      </c>
      <c r="B17" s="640"/>
      <c r="C17" s="641"/>
      <c r="D17" s="642"/>
      <c r="E17" s="641"/>
      <c r="F17" s="641"/>
      <c r="G17" s="642"/>
      <c r="H17" s="1"/>
    </row>
    <row r="18" spans="1:8" customFormat="1" ht="15.5" x14ac:dyDescent="0.35">
      <c r="A18" s="650" t="s">
        <v>762</v>
      </c>
      <c r="B18" s="651">
        <v>1223.5999999999999</v>
      </c>
      <c r="C18" s="651">
        <v>1265.2</v>
      </c>
      <c r="D18" s="652">
        <v>3.3998038574697728E-2</v>
      </c>
      <c r="E18" s="645">
        <v>41.600000000000136</v>
      </c>
      <c r="F18" s="643">
        <v>555.28</v>
      </c>
      <c r="G18" s="484">
        <v>709.92000000000007</v>
      </c>
    </row>
    <row r="19" spans="1:8" customFormat="1" ht="46.5" x14ac:dyDescent="0.35">
      <c r="A19" s="650" t="s">
        <v>763</v>
      </c>
      <c r="B19" s="651">
        <v>1488.6</v>
      </c>
      <c r="C19" s="651">
        <v>1512.2</v>
      </c>
      <c r="D19" s="652">
        <v>1.5853822383447628E-2</v>
      </c>
      <c r="E19" s="645">
        <v>23.600000000000136</v>
      </c>
      <c r="F19" s="643">
        <v>555.28</v>
      </c>
      <c r="G19" s="484">
        <v>956.92000000000007</v>
      </c>
    </row>
    <row r="20" spans="1:8" customFormat="1" ht="31" x14ac:dyDescent="0.35">
      <c r="A20" s="650" t="s">
        <v>764</v>
      </c>
      <c r="B20" s="653">
        <v>572.95000000000005</v>
      </c>
      <c r="C20" s="651">
        <v>592.4</v>
      </c>
      <c r="D20" s="652">
        <v>3.3947115804171271E-2</v>
      </c>
      <c r="E20" s="645">
        <v>19.449999999999932</v>
      </c>
      <c r="F20" s="643">
        <v>555.28</v>
      </c>
      <c r="G20" s="484">
        <v>37.120000000000005</v>
      </c>
    </row>
    <row r="21" spans="1:8" customFormat="1" ht="15.5" x14ac:dyDescent="0.35">
      <c r="A21" s="650" t="s">
        <v>765</v>
      </c>
      <c r="B21" s="651">
        <v>572.95000000000005</v>
      </c>
      <c r="C21" s="651">
        <v>592.4</v>
      </c>
      <c r="D21" s="652">
        <v>3.3947115804171271E-2</v>
      </c>
      <c r="E21" s="645">
        <v>19.449999999999932</v>
      </c>
      <c r="F21" s="643">
        <v>555.28</v>
      </c>
      <c r="G21" s="484">
        <v>37.120000000000005</v>
      </c>
    </row>
    <row r="22" spans="1:8" customFormat="1" ht="15.5" x14ac:dyDescent="0.35">
      <c r="A22" s="650" t="s">
        <v>766</v>
      </c>
      <c r="B22" s="651">
        <v>582.75</v>
      </c>
      <c r="C22" s="651">
        <v>602.54999999999995</v>
      </c>
      <c r="D22" s="652">
        <v>3.3976833976833896E-2</v>
      </c>
      <c r="E22" s="645">
        <v>19.799999999999955</v>
      </c>
      <c r="F22" s="643">
        <v>555.28</v>
      </c>
      <c r="G22" s="484">
        <v>47.269999999999982</v>
      </c>
    </row>
    <row r="23" spans="1:8" customFormat="1" ht="31" x14ac:dyDescent="0.35">
      <c r="A23" s="650" t="s">
        <v>767</v>
      </c>
      <c r="B23" s="651">
        <v>847.75</v>
      </c>
      <c r="C23" s="651">
        <v>849.55</v>
      </c>
      <c r="D23" s="652">
        <v>2.1232674727218572E-3</v>
      </c>
      <c r="E23" s="645">
        <v>1.7999999999999545</v>
      </c>
      <c r="F23" s="643">
        <v>555.28</v>
      </c>
      <c r="G23" s="484">
        <v>294.27</v>
      </c>
    </row>
    <row r="24" spans="1:8" customFormat="1" ht="31" x14ac:dyDescent="0.35">
      <c r="A24" s="650" t="s">
        <v>768</v>
      </c>
      <c r="B24" s="651">
        <v>584.29999999999995</v>
      </c>
      <c r="C24" s="651">
        <v>604.15</v>
      </c>
      <c r="D24" s="652">
        <v>3.3972274516515528E-2</v>
      </c>
      <c r="E24" s="645">
        <v>19.850000000000023</v>
      </c>
      <c r="F24" s="643">
        <v>555.28</v>
      </c>
      <c r="G24" s="484">
        <v>48.870000000000005</v>
      </c>
    </row>
    <row r="25" spans="1:8" customFormat="1" ht="46.5" x14ac:dyDescent="0.35">
      <c r="A25" s="650" t="s">
        <v>769</v>
      </c>
      <c r="B25" s="651">
        <v>849.3</v>
      </c>
      <c r="C25" s="651">
        <v>851.15</v>
      </c>
      <c r="D25" s="652">
        <v>2.1782644530790331E-3</v>
      </c>
      <c r="E25" s="645">
        <v>1.8500000000000227</v>
      </c>
      <c r="F25" s="643">
        <v>555.28</v>
      </c>
      <c r="G25" s="484">
        <v>295.87</v>
      </c>
    </row>
    <row r="26" spans="1:8" customFormat="1" ht="15.5" x14ac:dyDescent="0.35">
      <c r="A26" s="650" t="s">
        <v>770</v>
      </c>
      <c r="B26" s="651">
        <v>572.95000000000005</v>
      </c>
      <c r="C26" s="651">
        <v>592.4</v>
      </c>
      <c r="D26" s="652">
        <v>3.3947115804171271E-2</v>
      </c>
      <c r="E26" s="645">
        <v>19.449999999999932</v>
      </c>
      <c r="F26" s="643">
        <v>555.28</v>
      </c>
      <c r="G26" s="484">
        <v>37.120000000000005</v>
      </c>
    </row>
    <row r="27" spans="1:8" customFormat="1" ht="15.5" x14ac:dyDescent="0.35">
      <c r="A27" s="650" t="s">
        <v>771</v>
      </c>
      <c r="B27" s="651">
        <v>594.79999999999995</v>
      </c>
      <c r="C27" s="651">
        <v>615</v>
      </c>
      <c r="D27" s="652">
        <v>3.3960995292535386E-2</v>
      </c>
      <c r="E27" s="645">
        <v>20.200000000000045</v>
      </c>
      <c r="F27" s="643">
        <v>555.28</v>
      </c>
      <c r="G27" s="484">
        <v>59.720000000000027</v>
      </c>
    </row>
    <row r="28" spans="1:8" customFormat="1" ht="46.5" x14ac:dyDescent="0.35">
      <c r="A28" s="650" t="s">
        <v>772</v>
      </c>
      <c r="B28" s="651">
        <v>859.8</v>
      </c>
      <c r="C28" s="651">
        <v>862</v>
      </c>
      <c r="D28" s="652">
        <v>2.5587345894394573E-3</v>
      </c>
      <c r="E28" s="645">
        <v>2.2000000000000455</v>
      </c>
      <c r="F28" s="643">
        <v>555.28</v>
      </c>
      <c r="G28" s="484">
        <v>306.72000000000003</v>
      </c>
    </row>
    <row r="29" spans="1:8" customFormat="1" ht="31" x14ac:dyDescent="0.35">
      <c r="A29" s="650" t="s">
        <v>773</v>
      </c>
      <c r="B29" s="653">
        <v>838.05</v>
      </c>
      <c r="C29" s="651">
        <v>866.5</v>
      </c>
      <c r="D29" s="652">
        <v>3.3947855139908174E-2</v>
      </c>
      <c r="E29" s="645">
        <v>28.450000000000045</v>
      </c>
      <c r="F29" s="643">
        <v>555.28</v>
      </c>
      <c r="G29" s="484">
        <v>311.22000000000003</v>
      </c>
    </row>
    <row r="30" spans="1:8" customFormat="1" ht="31" x14ac:dyDescent="0.35">
      <c r="A30" s="650" t="s">
        <v>774</v>
      </c>
      <c r="B30" s="651">
        <v>838.05</v>
      </c>
      <c r="C30" s="651">
        <v>866.5</v>
      </c>
      <c r="D30" s="652">
        <v>3.3947855139908174E-2</v>
      </c>
      <c r="E30" s="645">
        <v>28.450000000000045</v>
      </c>
      <c r="F30" s="643">
        <v>555.28</v>
      </c>
      <c r="G30" s="484">
        <v>311.22000000000003</v>
      </c>
    </row>
    <row r="31" spans="1:8" customFormat="1" ht="15.5" x14ac:dyDescent="0.35">
      <c r="A31" s="650" t="s">
        <v>775</v>
      </c>
      <c r="B31" s="651">
        <v>838.05</v>
      </c>
      <c r="C31" s="651">
        <v>866.5</v>
      </c>
      <c r="D31" s="652">
        <v>3.3947855139908174E-2</v>
      </c>
      <c r="E31" s="645">
        <v>28.450000000000045</v>
      </c>
      <c r="F31" s="643">
        <v>555.28</v>
      </c>
      <c r="G31" s="484">
        <v>311.22000000000003</v>
      </c>
    </row>
    <row r="32" spans="1:8" customFormat="1" ht="15.5" x14ac:dyDescent="0.35">
      <c r="A32" s="650" t="s">
        <v>776</v>
      </c>
      <c r="B32" s="651">
        <v>596.70000000000005</v>
      </c>
      <c r="C32" s="651">
        <v>616.95000000000005</v>
      </c>
      <c r="D32" s="652">
        <v>3.3936651583710405E-2</v>
      </c>
      <c r="E32" s="645">
        <v>20.25</v>
      </c>
      <c r="F32" s="643">
        <v>555.28</v>
      </c>
      <c r="G32" s="484">
        <v>61.670000000000073</v>
      </c>
    </row>
    <row r="33" spans="1:7" customFormat="1" ht="31" x14ac:dyDescent="0.35">
      <c r="A33" s="650" t="s">
        <v>777</v>
      </c>
      <c r="B33" s="651">
        <v>861.7</v>
      </c>
      <c r="C33" s="651">
        <v>863.95</v>
      </c>
      <c r="D33" s="652">
        <v>2.6111175583149585E-3</v>
      </c>
      <c r="E33" s="645">
        <v>2.25</v>
      </c>
      <c r="F33" s="643">
        <v>555.28</v>
      </c>
      <c r="G33" s="484">
        <v>308.67000000000007</v>
      </c>
    </row>
    <row r="34" spans="1:7" customFormat="1" ht="31" x14ac:dyDescent="0.35">
      <c r="A34" s="650" t="s">
        <v>778</v>
      </c>
      <c r="B34" s="651">
        <v>572.95000000000005</v>
      </c>
      <c r="C34" s="651">
        <v>592.4</v>
      </c>
      <c r="D34" s="652">
        <v>3.3947115804171271E-2</v>
      </c>
      <c r="E34" s="645">
        <v>19.449999999999932</v>
      </c>
      <c r="F34" s="643">
        <v>555.28</v>
      </c>
      <c r="G34" s="484">
        <v>37.120000000000005</v>
      </c>
    </row>
    <row r="35" spans="1:7" customFormat="1" ht="15.5" x14ac:dyDescent="0.35">
      <c r="A35" s="650" t="s">
        <v>779</v>
      </c>
      <c r="B35" s="651">
        <v>797.45</v>
      </c>
      <c r="C35" s="651">
        <v>824.55</v>
      </c>
      <c r="D35" s="652">
        <v>3.3983321838359656E-2</v>
      </c>
      <c r="E35" s="645">
        <v>27.099999999999909</v>
      </c>
      <c r="F35" s="643">
        <v>555.28</v>
      </c>
      <c r="G35" s="484">
        <v>269.27</v>
      </c>
    </row>
    <row r="36" spans="1:7" customFormat="1" ht="46.5" x14ac:dyDescent="0.35">
      <c r="A36" s="650" t="s">
        <v>780</v>
      </c>
      <c r="B36" s="651">
        <v>1062.45</v>
      </c>
      <c r="C36" s="651">
        <v>1071.55</v>
      </c>
      <c r="D36" s="652">
        <v>8.5651089463032702E-3</v>
      </c>
      <c r="E36" s="645">
        <v>9.0999999999999091</v>
      </c>
      <c r="F36" s="643">
        <v>555.28</v>
      </c>
      <c r="G36" s="484">
        <v>516.27</v>
      </c>
    </row>
    <row r="37" spans="1:7" customFormat="1" ht="15.5" x14ac:dyDescent="0.35">
      <c r="A37" s="650" t="s">
        <v>781</v>
      </c>
      <c r="B37" s="651">
        <v>838.05</v>
      </c>
      <c r="C37" s="651">
        <v>866.5</v>
      </c>
      <c r="D37" s="652">
        <v>3.3947855139908174E-2</v>
      </c>
      <c r="E37" s="645">
        <v>28.450000000000045</v>
      </c>
      <c r="F37" s="643">
        <v>555.28</v>
      </c>
      <c r="G37" s="484">
        <v>311.22000000000003</v>
      </c>
    </row>
    <row r="38" spans="1:7" customFormat="1" ht="31" x14ac:dyDescent="0.35">
      <c r="A38" s="650" t="s">
        <v>782</v>
      </c>
      <c r="B38" s="651">
        <v>838.05</v>
      </c>
      <c r="C38" s="651">
        <v>866.5</v>
      </c>
      <c r="D38" s="652">
        <v>3.3947855139908174E-2</v>
      </c>
      <c r="E38" s="645">
        <v>28.450000000000045</v>
      </c>
      <c r="F38" s="643">
        <v>555.28</v>
      </c>
      <c r="G38" s="484">
        <v>311.22000000000003</v>
      </c>
    </row>
    <row r="39" spans="1:7" customFormat="1" ht="15.5" x14ac:dyDescent="0.35">
      <c r="A39" s="650" t="s">
        <v>783</v>
      </c>
      <c r="B39" s="651">
        <v>596.70000000000005</v>
      </c>
      <c r="C39" s="651">
        <v>616.95000000000005</v>
      </c>
      <c r="D39" s="652">
        <v>3.3936651583710405E-2</v>
      </c>
      <c r="E39" s="645">
        <v>20.25</v>
      </c>
      <c r="F39" s="643">
        <v>555.28</v>
      </c>
      <c r="G39" s="484">
        <v>61.670000000000073</v>
      </c>
    </row>
    <row r="40" spans="1:7" customFormat="1" ht="46.5" x14ac:dyDescent="0.35">
      <c r="A40" s="650" t="s">
        <v>784</v>
      </c>
      <c r="B40" s="651">
        <v>861.7</v>
      </c>
      <c r="C40" s="651">
        <v>863.95</v>
      </c>
      <c r="D40" s="652">
        <v>2.6111175583149585E-3</v>
      </c>
      <c r="E40" s="645">
        <v>2.25</v>
      </c>
      <c r="F40" s="643">
        <v>555.28</v>
      </c>
      <c r="G40" s="484">
        <v>308.67000000000007</v>
      </c>
    </row>
    <row r="41" spans="1:7" customFormat="1" ht="31" x14ac:dyDescent="0.35">
      <c r="A41" s="650" t="s">
        <v>785</v>
      </c>
      <c r="B41" s="651">
        <v>797.45</v>
      </c>
      <c r="C41" s="651">
        <v>824.55</v>
      </c>
      <c r="D41" s="652">
        <v>3.3983321838359656E-2</v>
      </c>
      <c r="E41" s="645">
        <v>27.099999999999909</v>
      </c>
      <c r="F41" s="643">
        <v>555.28</v>
      </c>
      <c r="G41" s="484">
        <v>269.27</v>
      </c>
    </row>
    <row r="42" spans="1:7" customFormat="1" ht="46.5" x14ac:dyDescent="0.35">
      <c r="A42" s="650" t="s">
        <v>786</v>
      </c>
      <c r="B42" s="651">
        <v>1062.45</v>
      </c>
      <c r="C42" s="651">
        <v>1071.55</v>
      </c>
      <c r="D42" s="652">
        <v>8.5651089463032702E-3</v>
      </c>
      <c r="E42" s="645">
        <v>9.0999999999999091</v>
      </c>
      <c r="F42" s="643">
        <v>555.28</v>
      </c>
      <c r="G42" s="484">
        <v>516.27</v>
      </c>
    </row>
    <row r="43" spans="1:7" customFormat="1" ht="31" x14ac:dyDescent="0.35">
      <c r="A43" s="650" t="s">
        <v>787</v>
      </c>
      <c r="B43" s="651">
        <v>797.45</v>
      </c>
      <c r="C43" s="651">
        <v>824.55</v>
      </c>
      <c r="D43" s="652">
        <v>3.3983321838359656E-2</v>
      </c>
      <c r="E43" s="645">
        <v>27.099999999999909</v>
      </c>
      <c r="F43" s="643">
        <v>555.28</v>
      </c>
      <c r="G43" s="484">
        <v>269.27</v>
      </c>
    </row>
    <row r="44" spans="1:7" customFormat="1" ht="62" x14ac:dyDescent="0.35">
      <c r="A44" s="650" t="s">
        <v>788</v>
      </c>
      <c r="B44" s="651">
        <v>1062.45</v>
      </c>
      <c r="C44" s="651">
        <v>1071.55</v>
      </c>
      <c r="D44" s="652">
        <v>8.5651089463032702E-3</v>
      </c>
      <c r="E44" s="645">
        <v>9.0999999999999091</v>
      </c>
      <c r="F44" s="643">
        <v>555.28</v>
      </c>
      <c r="G44" s="484">
        <v>516.27</v>
      </c>
    </row>
    <row r="45" spans="1:7" customFormat="1" ht="31" x14ac:dyDescent="0.35">
      <c r="A45" s="650" t="s">
        <v>789</v>
      </c>
      <c r="B45" s="651">
        <v>797.45</v>
      </c>
      <c r="C45" s="651">
        <v>824.55</v>
      </c>
      <c r="D45" s="652">
        <v>3.3983321838359656E-2</v>
      </c>
      <c r="E45" s="645">
        <v>27.099999999999909</v>
      </c>
      <c r="F45" s="643">
        <v>555.28</v>
      </c>
      <c r="G45" s="484">
        <v>269.27</v>
      </c>
    </row>
    <row r="46" spans="1:7" customFormat="1" ht="46.5" x14ac:dyDescent="0.35">
      <c r="A46" s="650" t="s">
        <v>790</v>
      </c>
      <c r="B46" s="651">
        <v>1062.45</v>
      </c>
      <c r="C46" s="651">
        <v>1071.55</v>
      </c>
      <c r="D46" s="652">
        <v>8.5651089463032702E-3</v>
      </c>
      <c r="E46" s="645">
        <v>9.0999999999999091</v>
      </c>
      <c r="F46" s="643">
        <v>555.28</v>
      </c>
      <c r="G46" s="484">
        <v>516.27</v>
      </c>
    </row>
    <row r="47" spans="1:7" customFormat="1" ht="31" x14ac:dyDescent="0.35">
      <c r="A47" s="650" t="s">
        <v>791</v>
      </c>
      <c r="B47" s="651">
        <v>572.95000000000005</v>
      </c>
      <c r="C47" s="651">
        <v>592.4</v>
      </c>
      <c r="D47" s="652">
        <v>3.3947115804171271E-2</v>
      </c>
      <c r="E47" s="645">
        <v>19.449999999999932</v>
      </c>
      <c r="F47" s="643">
        <v>555.28</v>
      </c>
      <c r="G47" s="484">
        <v>37.120000000000005</v>
      </c>
    </row>
    <row r="48" spans="1:7" customFormat="1" ht="15.5" x14ac:dyDescent="0.35">
      <c r="A48" s="650" t="s">
        <v>792</v>
      </c>
      <c r="B48" s="651">
        <v>614.1</v>
      </c>
      <c r="C48" s="651">
        <v>634.95000000000005</v>
      </c>
      <c r="D48" s="652">
        <v>3.3952125061065007E-2</v>
      </c>
      <c r="E48" s="645">
        <v>20.850000000000023</v>
      </c>
      <c r="F48" s="643">
        <v>555.28</v>
      </c>
      <c r="G48" s="484">
        <v>79.670000000000073</v>
      </c>
    </row>
    <row r="49" spans="1:8" customFormat="1" ht="46.5" x14ac:dyDescent="0.35">
      <c r="A49" s="650" t="s">
        <v>793</v>
      </c>
      <c r="B49" s="651">
        <v>879.1</v>
      </c>
      <c r="C49" s="651">
        <v>881.95</v>
      </c>
      <c r="D49" s="652">
        <v>3.2419519963599393E-3</v>
      </c>
      <c r="E49" s="645">
        <v>2.8500000000000227</v>
      </c>
      <c r="F49" s="643">
        <v>555.28</v>
      </c>
      <c r="G49" s="484">
        <v>326.67000000000007</v>
      </c>
    </row>
    <row r="50" spans="1:8" customFormat="1" ht="15.5" x14ac:dyDescent="0.35">
      <c r="A50" s="650" t="s">
        <v>794</v>
      </c>
      <c r="B50" s="651">
        <v>588.54999999999995</v>
      </c>
      <c r="C50" s="651">
        <v>611.25</v>
      </c>
      <c r="D50" s="652">
        <v>3.8569365389516691E-2</v>
      </c>
      <c r="E50" s="645">
        <v>22.700000000000045</v>
      </c>
      <c r="F50" s="643">
        <v>555.28</v>
      </c>
      <c r="G50" s="484">
        <v>55.970000000000027</v>
      </c>
    </row>
    <row r="51" spans="1:8" customFormat="1" ht="46.5" x14ac:dyDescent="0.35">
      <c r="A51" s="650" t="s">
        <v>795</v>
      </c>
      <c r="B51" s="651">
        <v>853.55</v>
      </c>
      <c r="C51" s="651">
        <v>858.25</v>
      </c>
      <c r="D51" s="652">
        <v>5.5064143869721117E-3</v>
      </c>
      <c r="E51" s="645">
        <v>4.7000000000000455</v>
      </c>
      <c r="F51" s="643">
        <v>555.28</v>
      </c>
      <c r="G51" s="484">
        <v>302.97000000000003</v>
      </c>
    </row>
    <row r="52" spans="1:8" customFormat="1" ht="15.5" x14ac:dyDescent="0.35">
      <c r="A52" s="650" t="s">
        <v>796</v>
      </c>
      <c r="B52" s="651">
        <v>605.29999999999995</v>
      </c>
      <c r="C52" s="651">
        <v>629.29999999999995</v>
      </c>
      <c r="D52" s="652">
        <v>3.9649760449363955E-2</v>
      </c>
      <c r="E52" s="645">
        <v>24</v>
      </c>
      <c r="F52" s="643">
        <v>555.28</v>
      </c>
      <c r="G52" s="484">
        <v>74.019999999999982</v>
      </c>
    </row>
    <row r="53" spans="1:8" customFormat="1" ht="31" x14ac:dyDescent="0.35">
      <c r="A53" s="650" t="s">
        <v>797</v>
      </c>
      <c r="B53" s="651">
        <v>870.3</v>
      </c>
      <c r="C53" s="651">
        <v>876.3</v>
      </c>
      <c r="D53" s="652">
        <v>6.894174422612892E-3</v>
      </c>
      <c r="E53" s="645">
        <v>6</v>
      </c>
      <c r="F53" s="643">
        <v>555.28</v>
      </c>
      <c r="G53" s="484">
        <v>321.02</v>
      </c>
    </row>
    <row r="54" spans="1:8" customFormat="1" ht="31" x14ac:dyDescent="0.35">
      <c r="A54" s="650" t="s">
        <v>798</v>
      </c>
      <c r="B54" s="651">
        <v>856</v>
      </c>
      <c r="C54" s="651">
        <v>887.8</v>
      </c>
      <c r="D54" s="652">
        <v>3.714953271028032E-2</v>
      </c>
      <c r="E54" s="645">
        <v>31.799999999999955</v>
      </c>
      <c r="F54" s="643">
        <v>555.28</v>
      </c>
      <c r="G54" s="484">
        <v>332.52</v>
      </c>
    </row>
    <row r="55" spans="1:8" customFormat="1" ht="46.5" x14ac:dyDescent="0.35">
      <c r="A55" s="650" t="s">
        <v>799</v>
      </c>
      <c r="B55" s="651">
        <v>1121</v>
      </c>
      <c r="C55" s="651">
        <v>1134.8</v>
      </c>
      <c r="D55" s="652">
        <v>1.231043710972342E-2</v>
      </c>
      <c r="E55" s="645">
        <v>13.799999999999955</v>
      </c>
      <c r="F55" s="643">
        <v>555.28</v>
      </c>
      <c r="G55" s="484">
        <v>579.52</v>
      </c>
    </row>
    <row r="56" spans="1:8" customFormat="1" ht="31" x14ac:dyDescent="0.35">
      <c r="A56" s="650" t="s">
        <v>800</v>
      </c>
      <c r="B56" s="651">
        <v>856</v>
      </c>
      <c r="C56" s="651">
        <v>887.8</v>
      </c>
      <c r="D56" s="652">
        <v>3.714953271028032E-2</v>
      </c>
      <c r="E56" s="645">
        <v>31.799999999999955</v>
      </c>
      <c r="F56" s="643">
        <v>555.28</v>
      </c>
      <c r="G56" s="484">
        <v>332.52</v>
      </c>
    </row>
    <row r="57" spans="1:8" customFormat="1" ht="62" x14ac:dyDescent="0.35">
      <c r="A57" s="650" t="s">
        <v>801</v>
      </c>
      <c r="B57" s="651">
        <v>1121</v>
      </c>
      <c r="C57" s="651">
        <v>1134.8</v>
      </c>
      <c r="D57" s="652">
        <v>1.231043710972342E-2</v>
      </c>
      <c r="E57" s="645">
        <v>13.799999999999955</v>
      </c>
      <c r="F57" s="643">
        <v>555.28</v>
      </c>
      <c r="G57" s="484">
        <v>579.52</v>
      </c>
    </row>
    <row r="58" spans="1:8" customFormat="1" ht="31" x14ac:dyDescent="0.35">
      <c r="A58" s="650" t="s">
        <v>802</v>
      </c>
      <c r="B58" s="651">
        <v>856</v>
      </c>
      <c r="C58" s="651">
        <v>887.8</v>
      </c>
      <c r="D58" s="652">
        <v>3.714953271028032E-2</v>
      </c>
      <c r="E58" s="645">
        <v>31.799999999999955</v>
      </c>
      <c r="F58" s="643">
        <v>555.28</v>
      </c>
      <c r="G58" s="484">
        <v>332.52</v>
      </c>
    </row>
    <row r="59" spans="1:8" customFormat="1" ht="46.5" x14ac:dyDescent="0.35">
      <c r="A59" s="650" t="s">
        <v>803</v>
      </c>
      <c r="B59" s="651">
        <v>1121</v>
      </c>
      <c r="C59" s="651">
        <v>1134.8</v>
      </c>
      <c r="D59" s="652">
        <v>1.231043710972342E-2</v>
      </c>
      <c r="E59" s="645">
        <v>13.799999999999955</v>
      </c>
      <c r="F59" s="643">
        <v>555.28</v>
      </c>
      <c r="G59" s="484">
        <v>579.52</v>
      </c>
    </row>
    <row r="60" spans="1:8" ht="15.5" x14ac:dyDescent="0.35">
      <c r="A60" s="639" t="s">
        <v>227</v>
      </c>
      <c r="B60" s="654"/>
      <c r="C60" s="655"/>
      <c r="D60" s="656"/>
      <c r="E60" s="641"/>
      <c r="F60" s="641"/>
      <c r="G60" s="642"/>
      <c r="H60" s="1"/>
    </row>
    <row r="61" spans="1:8" ht="15.5" x14ac:dyDescent="0.35">
      <c r="A61" s="657" t="s">
        <v>804</v>
      </c>
      <c r="B61" s="644">
        <v>746.07</v>
      </c>
      <c r="C61" s="644">
        <v>775.91</v>
      </c>
      <c r="D61" s="483">
        <v>3.9996247000951543E-2</v>
      </c>
      <c r="E61" s="645">
        <v>29.839999999999918</v>
      </c>
      <c r="F61" s="643">
        <v>552.38985000000002</v>
      </c>
      <c r="G61" s="646">
        <v>223.52014999999994</v>
      </c>
      <c r="H61" s="1"/>
    </row>
    <row r="62" spans="1:8" ht="15.5" x14ac:dyDescent="0.35">
      <c r="A62" s="657" t="s">
        <v>805</v>
      </c>
      <c r="B62" s="644">
        <v>533.71</v>
      </c>
      <c r="C62" s="644">
        <v>555.05999999999995</v>
      </c>
      <c r="D62" s="483">
        <v>4.0002997882745139E-2</v>
      </c>
      <c r="E62" s="645">
        <v>21.349999999999909</v>
      </c>
      <c r="F62" s="643">
        <v>552.38985000000002</v>
      </c>
      <c r="G62" s="646">
        <v>2.6701499999999214</v>
      </c>
      <c r="H62" s="1"/>
    </row>
    <row r="63" spans="1:8" ht="15.5" x14ac:dyDescent="0.35">
      <c r="A63" s="657" t="s">
        <v>806</v>
      </c>
      <c r="B63" s="644">
        <v>742.92</v>
      </c>
      <c r="C63" s="644">
        <v>765.21</v>
      </c>
      <c r="D63" s="483">
        <v>3.0003230495881224E-2</v>
      </c>
      <c r="E63" s="645">
        <v>22.290000000000077</v>
      </c>
      <c r="F63" s="643">
        <v>552.38985000000002</v>
      </c>
      <c r="G63" s="646">
        <v>212.82015000000001</v>
      </c>
      <c r="H63" s="1"/>
    </row>
    <row r="64" spans="1:8" ht="31" x14ac:dyDescent="0.35">
      <c r="A64" s="657" t="s">
        <v>807</v>
      </c>
      <c r="B64" s="644">
        <v>742.92</v>
      </c>
      <c r="C64" s="644">
        <v>765.21</v>
      </c>
      <c r="D64" s="483">
        <v>3.0003230495881224E-2</v>
      </c>
      <c r="E64" s="645">
        <v>22.290000000000077</v>
      </c>
      <c r="F64" s="643">
        <v>552.38985000000002</v>
      </c>
      <c r="G64" s="646">
        <v>212.82015000000001</v>
      </c>
      <c r="H64" s="1"/>
    </row>
    <row r="65" spans="1:8" ht="31" x14ac:dyDescent="0.35">
      <c r="A65" s="657" t="s">
        <v>808</v>
      </c>
      <c r="B65" s="644">
        <v>546.30999999999995</v>
      </c>
      <c r="C65" s="644">
        <v>562.70000000000005</v>
      </c>
      <c r="D65" s="483">
        <v>3.0001281323790707E-2</v>
      </c>
      <c r="E65" s="645">
        <v>16.3900000000001</v>
      </c>
      <c r="F65" s="643">
        <v>552.38985000000002</v>
      </c>
      <c r="G65" s="646">
        <v>10.310150000000021</v>
      </c>
      <c r="H65" s="1"/>
    </row>
    <row r="66" spans="1:8" ht="31" x14ac:dyDescent="0.35">
      <c r="A66" s="657" t="s">
        <v>809</v>
      </c>
      <c r="B66" s="644">
        <v>596.35</v>
      </c>
      <c r="C66" s="644">
        <v>620.20000000000005</v>
      </c>
      <c r="D66" s="483">
        <v>3.999329252955483E-2</v>
      </c>
      <c r="E66" s="645">
        <v>23.850000000000023</v>
      </c>
      <c r="F66" s="643">
        <v>552.38985000000002</v>
      </c>
      <c r="G66" s="646">
        <v>67.810150000000021</v>
      </c>
      <c r="H66" s="1"/>
    </row>
    <row r="67" spans="1:8" ht="15.5" x14ac:dyDescent="0.35">
      <c r="A67" s="657" t="s">
        <v>810</v>
      </c>
      <c r="B67" s="644">
        <v>533.71</v>
      </c>
      <c r="C67" s="644">
        <v>555.05999999999995</v>
      </c>
      <c r="D67" s="483">
        <v>4.0002997882745139E-2</v>
      </c>
      <c r="E67" s="645">
        <v>21.349999999999909</v>
      </c>
      <c r="F67" s="643">
        <v>552.38985000000002</v>
      </c>
      <c r="G67" s="646">
        <v>2.6701499999999214</v>
      </c>
      <c r="H67" s="1"/>
    </row>
    <row r="68" spans="1:8" ht="15.5" x14ac:dyDescent="0.35">
      <c r="A68" s="657" t="s">
        <v>811</v>
      </c>
      <c r="B68" s="644">
        <v>594.88</v>
      </c>
      <c r="C68" s="644">
        <v>618.67999999999995</v>
      </c>
      <c r="D68" s="483">
        <v>4.0008068854222624E-2</v>
      </c>
      <c r="E68" s="645">
        <v>23.799999999999955</v>
      </c>
      <c r="F68" s="643">
        <v>552.38985000000002</v>
      </c>
      <c r="G68" s="646">
        <v>66.290149999999926</v>
      </c>
      <c r="H68" s="1"/>
    </row>
    <row r="69" spans="1:8" ht="15.5" x14ac:dyDescent="0.35">
      <c r="A69" s="657" t="s">
        <v>812</v>
      </c>
      <c r="B69" s="644">
        <v>546.30999999999995</v>
      </c>
      <c r="C69" s="644">
        <v>562.70000000000005</v>
      </c>
      <c r="D69" s="483">
        <v>3.0001281323790707E-2</v>
      </c>
      <c r="E69" s="645">
        <v>16.3900000000001</v>
      </c>
      <c r="F69" s="643">
        <v>552.38985000000002</v>
      </c>
      <c r="G69" s="646">
        <v>10.310150000000021</v>
      </c>
      <c r="H69" s="1"/>
    </row>
    <row r="70" spans="1:8" ht="15.5" x14ac:dyDescent="0.35">
      <c r="A70" s="658" t="s">
        <v>813</v>
      </c>
      <c r="B70" s="659">
        <v>546.30999999999995</v>
      </c>
      <c r="C70" s="659"/>
      <c r="D70" s="487"/>
      <c r="E70" s="660"/>
      <c r="F70" s="661"/>
      <c r="G70" s="662"/>
      <c r="H70" s="1"/>
    </row>
    <row r="71" spans="1:8" ht="15.5" x14ac:dyDescent="0.35">
      <c r="A71" s="657" t="s">
        <v>814</v>
      </c>
      <c r="B71" s="644">
        <v>638.39</v>
      </c>
      <c r="C71" s="644">
        <v>657.54</v>
      </c>
      <c r="D71" s="483">
        <v>2.9997337051018935E-2</v>
      </c>
      <c r="E71" s="645">
        <v>19.149999999999977</v>
      </c>
      <c r="F71" s="643">
        <v>552.38985000000002</v>
      </c>
      <c r="G71" s="646">
        <v>105.15014999999994</v>
      </c>
      <c r="H71" s="1"/>
    </row>
    <row r="72" spans="1:8" ht="15.5" x14ac:dyDescent="0.35">
      <c r="A72" s="657" t="s">
        <v>815</v>
      </c>
      <c r="B72" s="644">
        <v>676</v>
      </c>
      <c r="C72" s="644">
        <v>703.04</v>
      </c>
      <c r="D72" s="483">
        <v>3.9999999999999945E-2</v>
      </c>
      <c r="E72" s="645">
        <v>27.039999999999964</v>
      </c>
      <c r="F72" s="643">
        <v>552.38985000000002</v>
      </c>
      <c r="G72" s="646">
        <v>150.65014999999994</v>
      </c>
      <c r="H72" s="1"/>
    </row>
    <row r="73" spans="1:8" ht="15.5" x14ac:dyDescent="0.35">
      <c r="A73" s="657" t="s">
        <v>816</v>
      </c>
      <c r="B73" s="644">
        <v>533.71</v>
      </c>
      <c r="C73" s="644">
        <v>555.05999999999995</v>
      </c>
      <c r="D73" s="483">
        <v>4.0002997882745139E-2</v>
      </c>
      <c r="E73" s="645">
        <v>21.349999999999909</v>
      </c>
      <c r="F73" s="643">
        <v>552.38985000000002</v>
      </c>
      <c r="G73" s="646">
        <v>2.6701499999999214</v>
      </c>
      <c r="H73" s="1"/>
    </row>
    <row r="74" spans="1:8" ht="31" x14ac:dyDescent="0.35">
      <c r="A74" s="657" t="s">
        <v>817</v>
      </c>
      <c r="B74" s="644">
        <v>582.39</v>
      </c>
      <c r="C74" s="644">
        <v>605.69000000000005</v>
      </c>
      <c r="D74" s="483">
        <v>4.0007555074778191E-2</v>
      </c>
      <c r="E74" s="645">
        <v>23.300000000000068</v>
      </c>
      <c r="F74" s="643">
        <v>552.38985000000002</v>
      </c>
      <c r="G74" s="646">
        <v>53.300150000000031</v>
      </c>
      <c r="H74" s="1"/>
    </row>
    <row r="75" spans="1:8" ht="15.5" x14ac:dyDescent="0.35">
      <c r="A75" s="657" t="s">
        <v>818</v>
      </c>
      <c r="B75" s="644">
        <v>663</v>
      </c>
      <c r="C75" s="644">
        <v>682.89</v>
      </c>
      <c r="D75" s="483">
        <v>2.9999999999999978E-2</v>
      </c>
      <c r="E75" s="645">
        <v>19.889999999999986</v>
      </c>
      <c r="F75" s="643">
        <v>552.38985000000002</v>
      </c>
      <c r="G75" s="646">
        <v>130.50014999999996</v>
      </c>
      <c r="H75" s="1"/>
    </row>
    <row r="76" spans="1:8" ht="15.5" x14ac:dyDescent="0.35">
      <c r="A76" s="639" t="s">
        <v>55</v>
      </c>
      <c r="B76" s="640"/>
      <c r="C76" s="641"/>
      <c r="D76" s="642"/>
      <c r="E76" s="641"/>
      <c r="F76" s="641"/>
      <c r="G76" s="642"/>
      <c r="H76" s="1"/>
    </row>
    <row r="77" spans="1:8" ht="15.5" x14ac:dyDescent="0.35">
      <c r="A77" s="585" t="s">
        <v>819</v>
      </c>
      <c r="B77" s="644">
        <v>1001.08</v>
      </c>
      <c r="C77" s="644">
        <v>1101.19</v>
      </c>
      <c r="D77" s="483">
        <v>0.1000019978423303</v>
      </c>
      <c r="E77" s="645">
        <v>100.11000000000001</v>
      </c>
      <c r="F77" s="643">
        <v>563.66</v>
      </c>
      <c r="G77" s="484">
        <v>537.53000000000009</v>
      </c>
      <c r="H77" s="1"/>
    </row>
    <row r="78" spans="1:8" ht="15.5" x14ac:dyDescent="0.35">
      <c r="A78" s="585" t="s">
        <v>820</v>
      </c>
      <c r="B78" s="644">
        <v>662.12</v>
      </c>
      <c r="C78" s="644">
        <v>728.33</v>
      </c>
      <c r="D78" s="483">
        <v>9.9996979399504679E-2</v>
      </c>
      <c r="E78" s="645">
        <v>66.210000000000036</v>
      </c>
      <c r="F78" s="643">
        <v>563.66</v>
      </c>
      <c r="G78" s="484">
        <v>164.67000000000007</v>
      </c>
      <c r="H78" s="1"/>
    </row>
    <row r="79" spans="1:8" ht="15.5" x14ac:dyDescent="0.35">
      <c r="A79" s="585" t="s">
        <v>821</v>
      </c>
      <c r="B79" s="644">
        <v>541.95000000000005</v>
      </c>
      <c r="C79" s="644">
        <v>596.15</v>
      </c>
      <c r="D79" s="483">
        <v>0.10000922594335257</v>
      </c>
      <c r="E79" s="645">
        <v>54.199999999999932</v>
      </c>
      <c r="F79" s="643">
        <v>563.66</v>
      </c>
      <c r="G79" s="484">
        <v>32.490000000000009</v>
      </c>
      <c r="H79" s="1"/>
    </row>
    <row r="80" spans="1:8" ht="15.5" x14ac:dyDescent="0.35">
      <c r="A80" s="585" t="s">
        <v>822</v>
      </c>
      <c r="B80" s="644">
        <v>1001.08</v>
      </c>
      <c r="C80" s="644">
        <v>1101.19</v>
      </c>
      <c r="D80" s="483">
        <v>0.1000019978423303</v>
      </c>
      <c r="E80" s="645">
        <v>100.11000000000001</v>
      </c>
      <c r="F80" s="643">
        <v>563.66</v>
      </c>
      <c r="G80" s="484">
        <v>537.53000000000009</v>
      </c>
      <c r="H80" s="1"/>
    </row>
    <row r="81" spans="1:8" ht="31" x14ac:dyDescent="0.35">
      <c r="A81" s="585" t="s">
        <v>823</v>
      </c>
      <c r="B81" s="644">
        <v>1001.08</v>
      </c>
      <c r="C81" s="644">
        <v>1101.19</v>
      </c>
      <c r="D81" s="483">
        <v>0.1000019978423303</v>
      </c>
      <c r="E81" s="645">
        <v>100.11000000000001</v>
      </c>
      <c r="F81" s="643">
        <v>563.66</v>
      </c>
      <c r="G81" s="484">
        <v>537.53000000000009</v>
      </c>
      <c r="H81" s="1"/>
    </row>
    <row r="82" spans="1:8" ht="15.5" x14ac:dyDescent="0.35">
      <c r="A82" s="585" t="s">
        <v>824</v>
      </c>
      <c r="B82" s="644">
        <v>502.05</v>
      </c>
      <c r="C82" s="644">
        <v>620.54</v>
      </c>
      <c r="D82" s="483">
        <v>0.23601234936759277</v>
      </c>
      <c r="E82" s="645">
        <v>118.48999999999995</v>
      </c>
      <c r="F82" s="643">
        <v>563.66</v>
      </c>
      <c r="G82" s="484">
        <v>56.879999999999995</v>
      </c>
      <c r="H82" s="1"/>
    </row>
    <row r="83" spans="1:8" ht="15.5" x14ac:dyDescent="0.35">
      <c r="A83" s="585" t="s">
        <v>825</v>
      </c>
      <c r="B83" s="644">
        <v>646.54999999999995</v>
      </c>
      <c r="C83" s="644">
        <v>682.11</v>
      </c>
      <c r="D83" s="483">
        <v>5.4999613332302313E-2</v>
      </c>
      <c r="E83" s="645">
        <v>35.560000000000059</v>
      </c>
      <c r="F83" s="643">
        <v>563.66</v>
      </c>
      <c r="G83" s="484">
        <v>50</v>
      </c>
      <c r="H83" s="1"/>
    </row>
    <row r="84" spans="1:8" ht="31" x14ac:dyDescent="0.35">
      <c r="A84" s="585" t="s">
        <v>826</v>
      </c>
      <c r="B84" s="644">
        <v>558.15</v>
      </c>
      <c r="C84" s="644">
        <v>558.15</v>
      </c>
      <c r="D84" s="483">
        <v>0</v>
      </c>
      <c r="E84" s="645">
        <v>0</v>
      </c>
      <c r="F84" s="643">
        <v>563.66</v>
      </c>
      <c r="G84" s="484">
        <v>51</v>
      </c>
      <c r="H84" s="1"/>
    </row>
    <row r="85" spans="1:8" ht="15.5" x14ac:dyDescent="0.35">
      <c r="A85" s="585" t="s">
        <v>827</v>
      </c>
      <c r="B85" s="644">
        <v>620.54</v>
      </c>
      <c r="C85" s="644">
        <v>620.54</v>
      </c>
      <c r="D85" s="483">
        <v>0</v>
      </c>
      <c r="E85" s="645">
        <v>0</v>
      </c>
      <c r="F85" s="643">
        <v>563.66</v>
      </c>
      <c r="G85" s="484">
        <v>52</v>
      </c>
      <c r="H85" s="1"/>
    </row>
    <row r="86" spans="1:8" ht="15.5" x14ac:dyDescent="0.35">
      <c r="A86" s="585" t="s">
        <v>828</v>
      </c>
      <c r="B86" s="644">
        <v>576.59</v>
      </c>
      <c r="C86" s="644">
        <v>605.41999999999996</v>
      </c>
      <c r="D86" s="483">
        <v>5.0000867167311135E-2</v>
      </c>
      <c r="E86" s="645">
        <v>28.829999999999927</v>
      </c>
      <c r="F86" s="643">
        <v>563.66</v>
      </c>
      <c r="G86" s="484">
        <v>41.759999999999991</v>
      </c>
      <c r="H86" s="1"/>
    </row>
    <row r="87" spans="1:8" ht="15.5" x14ac:dyDescent="0.35">
      <c r="A87" s="585" t="s">
        <v>829</v>
      </c>
      <c r="B87" s="644">
        <v>585.29999999999995</v>
      </c>
      <c r="C87" s="644">
        <v>614.55999999999995</v>
      </c>
      <c r="D87" s="483">
        <v>4.9991457372287704E-2</v>
      </c>
      <c r="E87" s="645">
        <v>29.259999999999991</v>
      </c>
      <c r="F87" s="643">
        <v>563.66</v>
      </c>
      <c r="G87" s="484">
        <v>50.899999999999977</v>
      </c>
      <c r="H87" s="1"/>
    </row>
    <row r="88" spans="1:8" ht="15.5" x14ac:dyDescent="0.35">
      <c r="A88" s="585" t="s">
        <v>830</v>
      </c>
      <c r="B88" s="644">
        <v>615.04</v>
      </c>
      <c r="C88" s="644">
        <v>645.79</v>
      </c>
      <c r="D88" s="483">
        <v>4.9996748178980234E-2</v>
      </c>
      <c r="E88" s="645">
        <v>30.75</v>
      </c>
      <c r="F88" s="643">
        <v>563.66</v>
      </c>
      <c r="G88" s="484">
        <v>82.13</v>
      </c>
      <c r="H88" s="1"/>
    </row>
    <row r="89" spans="1:8" ht="15.5" x14ac:dyDescent="0.35">
      <c r="A89" s="585" t="s">
        <v>831</v>
      </c>
      <c r="B89" s="644">
        <v>576.6</v>
      </c>
      <c r="C89" s="644">
        <v>605.42999999999995</v>
      </c>
      <c r="D89" s="483">
        <v>4.9999999999999871E-2</v>
      </c>
      <c r="E89" s="645">
        <v>28.829999999999927</v>
      </c>
      <c r="F89" s="643">
        <v>563.66</v>
      </c>
      <c r="G89" s="484">
        <v>41.769999999999982</v>
      </c>
      <c r="H89" s="1"/>
    </row>
    <row r="90" spans="1:8" ht="15.5" x14ac:dyDescent="0.35">
      <c r="A90" s="585" t="s">
        <v>832</v>
      </c>
      <c r="B90" s="644">
        <v>732.89</v>
      </c>
      <c r="C90" s="644">
        <v>769.53</v>
      </c>
      <c r="D90" s="483">
        <v>4.9993859924408829E-2</v>
      </c>
      <c r="E90" s="645">
        <v>36.639999999999986</v>
      </c>
      <c r="F90" s="643">
        <v>563.66</v>
      </c>
      <c r="G90" s="484">
        <v>205.87</v>
      </c>
      <c r="H90" s="1"/>
    </row>
    <row r="91" spans="1:8" ht="15.5" x14ac:dyDescent="0.35">
      <c r="A91" s="585" t="s">
        <v>833</v>
      </c>
      <c r="B91" s="644">
        <v>585.29999999999995</v>
      </c>
      <c r="C91" s="644">
        <v>614.55999999999995</v>
      </c>
      <c r="D91" s="483">
        <v>4.9991457372287704E-2</v>
      </c>
      <c r="E91" s="645">
        <v>29.259999999999991</v>
      </c>
      <c r="F91" s="643">
        <v>563.66</v>
      </c>
      <c r="G91" s="484">
        <v>50.899999999999977</v>
      </c>
      <c r="H91" s="1"/>
    </row>
    <row r="92" spans="1:8" ht="31" x14ac:dyDescent="0.35">
      <c r="A92" s="585" t="s">
        <v>834</v>
      </c>
      <c r="B92" s="644">
        <v>536.82000000000005</v>
      </c>
      <c r="C92" s="644">
        <v>563.66</v>
      </c>
      <c r="D92" s="483">
        <v>4.9998137178197379E-2</v>
      </c>
      <c r="E92" s="645">
        <v>26.839999999999918</v>
      </c>
      <c r="F92" s="643">
        <v>563.66</v>
      </c>
      <c r="G92" s="484">
        <v>0</v>
      </c>
      <c r="H92" s="1"/>
    </row>
    <row r="93" spans="1:8" ht="15.5" x14ac:dyDescent="0.35">
      <c r="A93" s="585" t="s">
        <v>835</v>
      </c>
      <c r="B93" s="644">
        <v>780.03</v>
      </c>
      <c r="C93" s="644">
        <v>780.03</v>
      </c>
      <c r="D93" s="483">
        <v>0</v>
      </c>
      <c r="E93" s="645">
        <v>0</v>
      </c>
      <c r="F93" s="643">
        <v>563.66</v>
      </c>
      <c r="G93" s="484">
        <v>216.37</v>
      </c>
      <c r="H93" s="1"/>
    </row>
    <row r="94" spans="1:8" ht="15.5" x14ac:dyDescent="0.35">
      <c r="A94" s="585" t="s">
        <v>836</v>
      </c>
      <c r="B94" s="644">
        <v>1058.95</v>
      </c>
      <c r="C94" s="644">
        <v>1111.9000000000001</v>
      </c>
      <c r="D94" s="483">
        <v>5.0002360829123231E-2</v>
      </c>
      <c r="E94" s="645">
        <v>52.950000000000045</v>
      </c>
      <c r="F94" s="643">
        <v>563.66</v>
      </c>
      <c r="G94" s="484">
        <v>548.24000000000012</v>
      </c>
      <c r="H94" s="1"/>
    </row>
    <row r="95" spans="1:8" ht="15.5" x14ac:dyDescent="0.35">
      <c r="A95" s="639" t="s">
        <v>58</v>
      </c>
      <c r="B95" s="663"/>
      <c r="C95" s="663"/>
      <c r="D95" s="663"/>
      <c r="E95" s="641"/>
      <c r="F95" s="641"/>
      <c r="G95" s="642"/>
      <c r="H95" s="1"/>
    </row>
    <row r="96" spans="1:8" ht="31" hidden="1" x14ac:dyDescent="0.35">
      <c r="A96" s="664" t="s">
        <v>837</v>
      </c>
      <c r="B96" s="665">
        <v>537.96</v>
      </c>
      <c r="C96" s="659"/>
      <c r="D96" s="487"/>
      <c r="E96" s="660"/>
      <c r="F96" s="661"/>
      <c r="G96" s="662"/>
      <c r="H96" s="1"/>
    </row>
    <row r="97" spans="1:9" ht="15.5" x14ac:dyDescent="0.35">
      <c r="A97" s="585" t="s">
        <v>838</v>
      </c>
      <c r="B97" s="647">
        <v>556.41999999999996</v>
      </c>
      <c r="C97" s="644">
        <v>590.52</v>
      </c>
      <c r="D97" s="483">
        <v>6.1284641098450852E-2</v>
      </c>
      <c r="E97" s="645">
        <v>34.100000000000023</v>
      </c>
      <c r="F97" s="643">
        <v>529.74</v>
      </c>
      <c r="G97" s="646">
        <v>60.779999999999973</v>
      </c>
      <c r="H97" s="1"/>
    </row>
    <row r="98" spans="1:9" ht="15.5" hidden="1" x14ac:dyDescent="0.35">
      <c r="A98" s="664" t="s">
        <v>839</v>
      </c>
      <c r="B98" s="665">
        <v>731</v>
      </c>
      <c r="C98" s="659"/>
      <c r="D98" s="487"/>
      <c r="E98" s="660"/>
      <c r="F98" s="661"/>
      <c r="G98" s="662"/>
      <c r="H98" s="1"/>
    </row>
    <row r="99" spans="1:9" ht="15.5" x14ac:dyDescent="0.35">
      <c r="A99" s="666" t="s">
        <v>840</v>
      </c>
      <c r="B99" s="667">
        <v>501.91</v>
      </c>
      <c r="C99" s="644">
        <v>534.24</v>
      </c>
      <c r="D99" s="493">
        <v>6.4413938753959843E-2</v>
      </c>
      <c r="E99" s="398">
        <v>32.329999999999984</v>
      </c>
      <c r="F99" s="643">
        <v>529.74</v>
      </c>
      <c r="G99" s="646">
        <v>4.5</v>
      </c>
      <c r="H99" s="1"/>
    </row>
    <row r="100" spans="1:9" ht="15.5" hidden="1" x14ac:dyDescent="0.35">
      <c r="A100" s="391" t="s">
        <v>841</v>
      </c>
      <c r="B100" s="392">
        <v>636.44000000000005</v>
      </c>
      <c r="C100" s="668"/>
      <c r="D100" s="669"/>
      <c r="E100" s="399"/>
      <c r="F100" s="660"/>
      <c r="G100" s="662"/>
      <c r="H100" s="1"/>
    </row>
    <row r="101" spans="1:9" ht="15.5" hidden="1" x14ac:dyDescent="0.35">
      <c r="A101" s="664" t="s">
        <v>842</v>
      </c>
      <c r="B101" s="665">
        <v>547.41</v>
      </c>
      <c r="C101" s="659"/>
      <c r="D101" s="487"/>
      <c r="E101" s="661"/>
      <c r="F101" s="660"/>
      <c r="G101" s="662"/>
      <c r="H101" s="1"/>
    </row>
    <row r="102" spans="1:9" x14ac:dyDescent="0.3">
      <c r="A102" s="67"/>
      <c r="B102" s="237"/>
      <c r="C102" s="237"/>
      <c r="D102" s="237"/>
      <c r="E102" s="237"/>
      <c r="F102" s="237"/>
      <c r="G102" s="237"/>
      <c r="H102"/>
      <c r="I102"/>
    </row>
  </sheetData>
  <mergeCells count="2">
    <mergeCell ref="C3:D3"/>
    <mergeCell ref="E3:G3"/>
  </mergeCells>
  <pageMargins left="0.7" right="0.7" top="0.75" bottom="0.75" header="0.3" footer="0.3"/>
  <pageSetup scale="93" orientation="portrait" r:id="rId1"/>
  <headerFooter>
    <oddHeader>&amp;R&amp;"Calibri,Regular"Attachment 1H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H16"/>
  <sheetViews>
    <sheetView zoomScaleNormal="100" zoomScaleSheetLayoutView="100" workbookViewId="0">
      <selection activeCell="A18" sqref="A1:XFD1048576"/>
    </sheetView>
  </sheetViews>
  <sheetFormatPr defaultColWidth="9.08984375" defaultRowHeight="13" x14ac:dyDescent="0.3"/>
  <cols>
    <col min="1" max="1" width="46.453125" style="48" customWidth="1"/>
    <col min="2" max="3" width="10.453125" style="65" bestFit="1" customWidth="1"/>
    <col min="4" max="4" width="9.08984375" style="65"/>
    <col min="5" max="5" width="10.36328125" style="65" customWidth="1"/>
    <col min="6" max="6" width="9.08984375" style="65" customWidth="1"/>
    <col min="7" max="7" width="11.90625" style="65" customWidth="1"/>
    <col min="8" max="8" width="9.08984375" style="48" customWidth="1"/>
    <col min="9" max="16384" width="9.08984375" style="48"/>
  </cols>
  <sheetData>
    <row r="1" spans="1:8" ht="15.5" x14ac:dyDescent="0.35">
      <c r="A1" s="43" t="s">
        <v>0</v>
      </c>
    </row>
    <row r="2" spans="1:8" ht="15.5" x14ac:dyDescent="0.3">
      <c r="A2" s="239" t="s">
        <v>843</v>
      </c>
      <c r="B2" s="259"/>
      <c r="C2" s="259"/>
      <c r="D2" s="259"/>
      <c r="E2" s="237"/>
      <c r="F2" s="237"/>
      <c r="G2" s="237"/>
      <c r="H2"/>
    </row>
    <row r="3" spans="1:8" ht="15.5" x14ac:dyDescent="0.3">
      <c r="A3" s="209"/>
      <c r="B3" s="260" t="s">
        <v>61</v>
      </c>
      <c r="C3" s="794" t="s">
        <v>62</v>
      </c>
      <c r="D3" s="794"/>
      <c r="E3" s="795" t="s">
        <v>62</v>
      </c>
      <c r="F3" s="795"/>
      <c r="G3" s="795"/>
    </row>
    <row r="4" spans="1:8" ht="46.5" x14ac:dyDescent="0.35">
      <c r="A4" s="670" t="s">
        <v>844</v>
      </c>
      <c r="B4" s="636" t="s">
        <v>845</v>
      </c>
      <c r="C4" s="636" t="s">
        <v>845</v>
      </c>
      <c r="D4" s="636" t="s">
        <v>7</v>
      </c>
      <c r="E4" s="637" t="s">
        <v>65</v>
      </c>
      <c r="F4" s="638" t="s">
        <v>66</v>
      </c>
      <c r="G4" s="638" t="s">
        <v>67</v>
      </c>
      <c r="H4" s="1"/>
    </row>
    <row r="5" spans="1:8" ht="15.5" x14ac:dyDescent="0.35">
      <c r="A5" s="671" t="s">
        <v>44</v>
      </c>
      <c r="B5" s="654"/>
      <c r="C5" s="655"/>
      <c r="D5" s="656"/>
      <c r="E5" s="672"/>
      <c r="F5" s="673"/>
      <c r="G5" s="674"/>
      <c r="H5" s="1"/>
    </row>
    <row r="6" spans="1:8" s="27" customFormat="1" ht="15.5" x14ac:dyDescent="0.35">
      <c r="A6" s="481" t="s">
        <v>846</v>
      </c>
      <c r="B6" s="449">
        <v>546.29</v>
      </c>
      <c r="C6" s="449">
        <v>565.60449999999992</v>
      </c>
      <c r="D6" s="483">
        <v>3.5355763422358001E-2</v>
      </c>
      <c r="E6" s="436">
        <v>19.314499999999953</v>
      </c>
      <c r="F6" s="675">
        <v>548.5</v>
      </c>
      <c r="G6" s="484">
        <v>17.104499999999916</v>
      </c>
    </row>
    <row r="7" spans="1:8" s="27" customFormat="1" ht="15.5" x14ac:dyDescent="0.35">
      <c r="A7" s="481" t="s">
        <v>847</v>
      </c>
      <c r="B7" s="449">
        <v>546.29</v>
      </c>
      <c r="C7" s="449">
        <v>565.60449999999992</v>
      </c>
      <c r="D7" s="483">
        <v>3.5355763422358001E-2</v>
      </c>
      <c r="E7" s="436">
        <v>19.314499999999953</v>
      </c>
      <c r="F7" s="675">
        <v>548.5</v>
      </c>
      <c r="G7" s="484">
        <v>17.104499999999916</v>
      </c>
    </row>
    <row r="8" spans="1:8" s="27" customFormat="1" ht="15.5" x14ac:dyDescent="0.35">
      <c r="A8" s="481" t="s">
        <v>848</v>
      </c>
      <c r="B8" s="449">
        <v>546.29</v>
      </c>
      <c r="C8" s="449">
        <v>565.60449999999992</v>
      </c>
      <c r="D8" s="483">
        <v>3.5355763422358001E-2</v>
      </c>
      <c r="E8" s="436">
        <v>19.314499999999953</v>
      </c>
      <c r="F8" s="675">
        <v>548.5</v>
      </c>
      <c r="G8" s="646">
        <v>17.104499999999916</v>
      </c>
    </row>
    <row r="9" spans="1:8" s="27" customFormat="1" ht="15.5" x14ac:dyDescent="0.35">
      <c r="A9" s="481" t="s">
        <v>849</v>
      </c>
      <c r="B9" s="449">
        <v>546.29</v>
      </c>
      <c r="C9" s="449">
        <v>565.60449999999992</v>
      </c>
      <c r="D9" s="483">
        <v>3.5355763422358001E-2</v>
      </c>
      <c r="E9" s="436">
        <v>19.314499999999953</v>
      </c>
      <c r="F9" s="675">
        <v>548.5</v>
      </c>
      <c r="G9" s="646">
        <v>17.104499999999916</v>
      </c>
    </row>
    <row r="10" spans="1:8" s="27" customFormat="1" ht="15.5" x14ac:dyDescent="0.35">
      <c r="A10" s="481" t="s">
        <v>850</v>
      </c>
      <c r="B10" s="449">
        <v>535.58000000000004</v>
      </c>
      <c r="C10" s="449">
        <v>554.35900000000004</v>
      </c>
      <c r="D10" s="483">
        <v>3.5062922439224757E-2</v>
      </c>
      <c r="E10" s="436">
        <v>18.778999999999996</v>
      </c>
      <c r="F10" s="675">
        <v>548.5</v>
      </c>
      <c r="G10" s="484">
        <v>5.8590000000000373</v>
      </c>
    </row>
    <row r="11" spans="1:8" s="27" customFormat="1" ht="15.5" x14ac:dyDescent="0.35">
      <c r="A11" s="481" t="s">
        <v>851</v>
      </c>
      <c r="B11" s="449">
        <v>535.58000000000004</v>
      </c>
      <c r="C11" s="449">
        <v>554.35900000000004</v>
      </c>
      <c r="D11" s="483">
        <v>3.5062922439224757E-2</v>
      </c>
      <c r="E11" s="436">
        <v>18.778999999999996</v>
      </c>
      <c r="F11" s="675">
        <v>548.5</v>
      </c>
      <c r="G11" s="484">
        <v>5.8590000000000373</v>
      </c>
    </row>
    <row r="12" spans="1:8" s="27" customFormat="1" ht="15.5" x14ac:dyDescent="0.35">
      <c r="A12" s="481" t="s">
        <v>852</v>
      </c>
      <c r="B12" s="449">
        <v>546.29</v>
      </c>
      <c r="C12" s="449">
        <v>574</v>
      </c>
      <c r="D12" s="483">
        <v>5.0723974445807243E-2</v>
      </c>
      <c r="E12" s="436">
        <v>27.710000000000036</v>
      </c>
      <c r="F12" s="675">
        <v>548.5</v>
      </c>
      <c r="G12" s="484">
        <v>25.5</v>
      </c>
    </row>
    <row r="13" spans="1:8" s="27" customFormat="1" ht="31" x14ac:dyDescent="0.35">
      <c r="A13" s="481" t="s">
        <v>853</v>
      </c>
      <c r="B13" s="449">
        <v>546.29</v>
      </c>
      <c r="C13" s="449">
        <v>574</v>
      </c>
      <c r="D13" s="483">
        <v>5.0723974445807243E-2</v>
      </c>
      <c r="E13" s="436">
        <v>27.710000000000036</v>
      </c>
      <c r="F13" s="675">
        <v>548.5</v>
      </c>
      <c r="G13" s="484">
        <v>25.5</v>
      </c>
    </row>
    <row r="14" spans="1:8" s="27" customFormat="1" ht="15.5" x14ac:dyDescent="0.35">
      <c r="A14" s="481" t="s">
        <v>854</v>
      </c>
      <c r="B14" s="449">
        <v>540.91</v>
      </c>
      <c r="C14" s="449">
        <v>559.95549999999992</v>
      </c>
      <c r="D14" s="483">
        <v>3.5210108890573195E-2</v>
      </c>
      <c r="E14" s="436">
        <v>19.045499999999947</v>
      </c>
      <c r="F14" s="675">
        <v>548.5</v>
      </c>
      <c r="G14" s="484">
        <v>11.455499999999915</v>
      </c>
    </row>
    <row r="15" spans="1:8" ht="15.5" x14ac:dyDescent="0.35">
      <c r="A15" s="671" t="s">
        <v>323</v>
      </c>
      <c r="B15" s="654"/>
      <c r="C15" s="655"/>
      <c r="D15" s="656"/>
      <c r="E15" s="672"/>
      <c r="F15" s="673"/>
      <c r="G15" s="674"/>
      <c r="H15" s="1"/>
    </row>
    <row r="16" spans="1:8" ht="15.5" x14ac:dyDescent="0.35">
      <c r="A16" s="585" t="s">
        <v>855</v>
      </c>
      <c r="B16" s="261">
        <v>536.63</v>
      </c>
      <c r="C16" s="261">
        <v>554.79999999999995</v>
      </c>
      <c r="D16" s="262">
        <v>3.3859456236140284E-2</v>
      </c>
      <c r="E16" s="263">
        <v>18.169999999999959</v>
      </c>
      <c r="F16" s="643">
        <v>536.16999999999996</v>
      </c>
      <c r="G16" s="646">
        <v>18.629999999999995</v>
      </c>
      <c r="H16" s="1"/>
    </row>
  </sheetData>
  <mergeCells count="2">
    <mergeCell ref="E3:G3"/>
    <mergeCell ref="C3:D3"/>
  </mergeCells>
  <pageMargins left="0.7" right="0.7" top="0.75" bottom="0.75" header="0.3" footer="0.3"/>
  <pageSetup scale="93" orientation="portrait" r:id="rId1"/>
  <headerFooter>
    <oddHeader>&amp;R&amp;"Calibri,Regular"Attachment 1H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1 xmlns="457acd53-a7f0-4cf3-8f94-378ab7ca18ac">Operating Budget</Category1>
    <MeetingDate xmlns="457acd53-a7f0-4cf3-8f94-378ab7ca18ac" xsi:nil="true"/>
    <Topic xmlns="457acd53-a7f0-4cf3-8f94-378ab7ca18ac">
      <Value>General</Value>
    </Topic>
    <TaxKeywordTaxHTField xmlns="457acd53-a7f0-4cf3-8f94-378ab7ca18ac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operating budget</TermName>
          <TermId xmlns="http://schemas.microsoft.com/office/infopath/2007/PartnerControls">d99019cb-a868-45ed-bf07-338f15d80046</TermId>
        </TermInfo>
        <TermInfo xmlns="http://schemas.microsoft.com/office/infopath/2007/PartnerControls">
          <TermName xmlns="http://schemas.microsoft.com/office/infopath/2007/PartnerControls">Operating Budget Material</TermName>
          <TermId xmlns="http://schemas.microsoft.com/office/infopath/2007/PartnerControls">94d834f0-bacc-4f01-99ca-111b10f15c15</TermId>
        </TermInfo>
        <TermInfo xmlns="http://schemas.microsoft.com/office/infopath/2007/PartnerControls">
          <TermName xmlns="http://schemas.microsoft.com/office/infopath/2007/PartnerControls">worksheet</TermName>
          <TermId xmlns="http://schemas.microsoft.com/office/infopath/2007/PartnerControls">fcbcbd3d-b95c-46f2-85f7-8fe0f463f0c5</TermId>
        </TermInfo>
        <TermInfo xmlns="http://schemas.microsoft.com/office/infopath/2007/PartnerControls">
          <TermName xmlns="http://schemas.microsoft.com/office/infopath/2007/PartnerControls">instructions</TermName>
          <TermId xmlns="http://schemas.microsoft.com/office/infopath/2007/PartnerControls">bf4272bd-5b96-43a9-9479-47d937e6e2cc</TermId>
        </TermInfo>
      </Terms>
    </TaxKeywordTaxHTField>
    <TaxCatchAll xmlns="457acd53-a7f0-4cf3-8f94-378ab7ca18ac">
      <Value>66</Value>
      <Value>133</Value>
      <Value>148</Value>
      <Value>104</Value>
      <Value>2</Value>
      <Value>1</Value>
    </TaxCatchAll>
    <Group1 xmlns="457acd53-a7f0-4cf3-8f94-378ab7ca18ac">24</Group1>
    <_Flow_SignoffStatus xmlns="eada670d-7342-4f98-ab8e-d0f7c8d874b8" xsi:nil="true"/>
    <FiscalYear1 xmlns="457acd53-a7f0-4cf3-8f94-378ab7ca18ac" xsi:nil="true"/>
    <lcf76f155ced4ddcb4097134ff3c332f xmlns="eada670d-7342-4f98-ab8e-d0f7c8d874b8">
      <Terms xmlns="http://schemas.microsoft.com/office/infopath/2007/PartnerControls"/>
    </lcf76f155ced4ddcb4097134ff3c332f>
    <Archive xmlns="457acd53-a7f0-4cf3-8f94-378ab7ca18ac">false</Archiv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NSCU Document" ma:contentTypeID="0x01010044E5FC19AB5B7648AD6D99D3051F7C2B008599EE3200E1A7409014E4CBE0E85464" ma:contentTypeVersion="60" ma:contentTypeDescription="" ma:contentTypeScope="" ma:versionID="92da3871214b215c8ff2dc954e2f5a43">
  <xsd:schema xmlns:xsd="http://www.w3.org/2001/XMLSchema" xmlns:xs="http://www.w3.org/2001/XMLSchema" xmlns:p="http://schemas.microsoft.com/office/2006/metadata/properties" xmlns:ns2="457acd53-a7f0-4cf3-8f94-378ab7ca18ac" xmlns:ns4="eada670d-7342-4f98-ab8e-d0f7c8d874b8" targetNamespace="http://schemas.microsoft.com/office/2006/metadata/properties" ma:root="true" ma:fieldsID="17401ee76399ecb6e21589e9befeed5a" ns2:_="" ns4:_="">
    <xsd:import namespace="457acd53-a7f0-4cf3-8f94-378ab7ca18ac"/>
    <xsd:import namespace="eada670d-7342-4f98-ab8e-d0f7c8d874b8"/>
    <xsd:element name="properties">
      <xsd:complexType>
        <xsd:sequence>
          <xsd:element name="documentManagement">
            <xsd:complexType>
              <xsd:all>
                <xsd:element ref="ns2:Category1" minOccurs="0"/>
                <xsd:element ref="ns2:Group1" minOccurs="0"/>
                <xsd:element ref="ns2:Topic" minOccurs="0"/>
                <xsd:element ref="ns2:FiscalYear1" minOccurs="0"/>
                <xsd:element ref="ns2:MeetingDate" minOccurs="0"/>
                <xsd:element ref="ns2:Archive" minOccurs="0"/>
                <xsd:element ref="ns2:TaxCatchAll" minOccurs="0"/>
                <xsd:element ref="ns2:TaxCatchAllLabel" minOccurs="0"/>
                <xsd:element ref="ns2:TaxKeywordTaxHTField" minOccurs="0"/>
                <xsd:element ref="ns2:SharedWithUsers" minOccurs="0"/>
                <xsd:element ref="ns2:SharedWithDetails" minOccurs="0"/>
                <xsd:element ref="ns4:MediaServiceMetadata" minOccurs="0"/>
                <xsd:element ref="ns4:MediaServiceFastMetadata" minOccurs="0"/>
                <xsd:element ref="ns2:Group_x003a_ID" minOccurs="0"/>
                <xsd:element ref="ns4:MediaServiceAutoKeyPoints" minOccurs="0"/>
                <xsd:element ref="ns4:MediaServiceKeyPoints" minOccurs="0"/>
                <xsd:element ref="ns4:_Flow_SignoffStatus" minOccurs="0"/>
                <xsd:element ref="ns4:MediaServiceObjectDetectorVersions" minOccurs="0"/>
                <xsd:element ref="ns4:MediaServiceSearchProperties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lcf76f155ced4ddcb4097134ff3c332f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acd53-a7f0-4cf3-8f94-378ab7ca18ac" elementFormDefault="qualified">
    <xsd:import namespace="http://schemas.microsoft.com/office/2006/documentManagement/types"/>
    <xsd:import namespace="http://schemas.microsoft.com/office/infopath/2007/PartnerControls"/>
    <xsd:element name="Category1" ma:index="2" nillable="true" ma:displayName="Category" ma:format="Dropdown" ma:internalName="Category1">
      <xsd:simpleType>
        <xsd:restriction base="dms:Choice">
          <xsd:enumeration value="Allocation Framework"/>
          <xsd:enumeration value="CFO Update"/>
          <xsd:enumeration value="Enrollment"/>
          <xsd:enumeration value="Legislative"/>
          <xsd:enumeration value="Operating Budget"/>
          <xsd:enumeration value="System Data"/>
        </xsd:restriction>
      </xsd:simpleType>
    </xsd:element>
    <xsd:element name="Group1" ma:index="3" nillable="true" ma:displayName="Group" ma:list="{89e2164a-6d69-4dd3-897a-173b0b8406cd}" ma:internalName="Group1" ma:showField="Title" ma:web="457acd53-a7f0-4cf3-8f94-378ab7ca18ac">
      <xsd:simpleType>
        <xsd:restriction base="dms:Lookup"/>
      </xsd:simpleType>
    </xsd:element>
    <xsd:element name="Topic" ma:index="4" nillable="true" ma:displayName="Topic" ma:default="General" ma:internalName="Topic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neral"/>
                    <xsd:enumeration value="Meeting minutes"/>
                    <xsd:enumeration value="Master Document"/>
                    <xsd:enumeration value="Special Request"/>
                    <xsd:enumeration value="Agenda"/>
                    <xsd:enumeration value="Draft"/>
                  </xsd:restriction>
                </xsd:simpleType>
              </xsd:element>
            </xsd:sequence>
          </xsd:extension>
        </xsd:complexContent>
      </xsd:complexType>
    </xsd:element>
    <xsd:element name="FiscalYear1" ma:index="6" nillable="true" ma:displayName="Fiscal Year" ma:internalName="FiscalYear1" ma:readOnly="false">
      <xsd:simpleType>
        <xsd:restriction base="dms:Text">
          <xsd:maxLength value="255"/>
        </xsd:restriction>
      </xsd:simpleType>
    </xsd:element>
    <xsd:element name="MeetingDate" ma:index="7" nillable="true" ma:displayName="Meeting Date" ma:format="DateOnly" ma:internalName="MeetingDate" ma:readOnly="false">
      <xsd:simpleType>
        <xsd:restriction base="dms:DateTime"/>
      </xsd:simpleType>
    </xsd:element>
    <xsd:element name="Archive" ma:index="8" nillable="true" ma:displayName="Archive" ma:default="0" ma:internalName="Archive" ma:readOnly="false">
      <xsd:simpleType>
        <xsd:restriction base="dms:Boolean"/>
      </xsd:simpleType>
    </xsd:element>
    <xsd:element name="TaxCatchAll" ma:index="9" nillable="true" ma:displayName="Taxonomy Catch All Column" ma:description="" ma:hidden="true" ma:list="{5e2fdb51-11f6-438e-869e-9d4c0051e9e7}" ma:internalName="TaxCatchAll" ma:readOnly="false" ma:showField="CatchAllData" ma:web="457acd53-a7f0-4cf3-8f94-378ab7ca1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5e2fdb51-11f6-438e-869e-9d4c0051e9e7}" ma:internalName="TaxCatchAllLabel" ma:readOnly="true" ma:showField="CatchAllDataLabel" ma:web="457acd53-a7f0-4cf3-8f94-378ab7ca1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Keywords" ma:readOnly="false" ma:fieldId="{23f27201-bee3-471e-b2e7-b64fd8b7ca38}" ma:taxonomyMulti="true" ma:sspId="f95a9afa-61c7-4e96-8bec-901bd188774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Group_x003a_ID" ma:index="22" nillable="true" ma:displayName="Group:ID" ma:list="{89e2164a-6d69-4dd3-897a-173b0b8406cd}" ma:internalName="Group_x003A_ID" ma:readOnly="true" ma:showField="ID" ma:web="457acd53-a7f0-4cf3-8f94-378ab7ca18ac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a670d-7342-4f98-ab8e-d0f7c8d874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4" nillable="true" ma:taxonomy="true" ma:internalName="lcf76f155ced4ddcb4097134ff3c332f" ma:taxonomyFieldName="MediaServiceImageTags" ma:displayName="Image Tags" ma:readOnly="false" ma:fieldId="{5cf76f15-5ced-4ddc-b409-7134ff3c332f}" ma:taxonomyMulti="true" ma:sspId="f95a9afa-61c7-4e96-8bec-901bd18877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displayName="Author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10150C-A906-4938-B741-D1EFDC3C12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992701-790F-45F3-B67D-AA17B5D1A12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eedb5cd-3bfe-4f22-a039-c1808a6c5068"/>
    <ds:schemaRef ds:uri="0913e9b7-e418-4333-97e3-a2ddb9216bdc"/>
    <ds:schemaRef ds:uri="http://purl.org/dc/elements/1.1/"/>
    <ds:schemaRef ds:uri="http://schemas.microsoft.com/office/2006/metadata/properties"/>
    <ds:schemaRef ds:uri="http://www.w3.org/XML/1998/namespace"/>
    <ds:schemaRef ds:uri="457acd53-a7f0-4cf3-8f94-378ab7ca18ac"/>
    <ds:schemaRef ds:uri="eada670d-7342-4f98-ab8e-d0f7c8d874b8"/>
  </ds:schemaRefs>
</ds:datastoreItem>
</file>

<file path=customXml/itemProps3.xml><?xml version="1.0" encoding="utf-8"?>
<ds:datastoreItem xmlns:ds="http://schemas.openxmlformats.org/officeDocument/2006/customXml" ds:itemID="{E5E918FD-693A-4272-94CB-677558629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acd53-a7f0-4cf3-8f94-378ab7ca18ac"/>
    <ds:schemaRef ds:uri="eada670d-7342-4f98-ab8e-d0f7c8d874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1A-Per Credit</vt:lpstr>
      <vt:lpstr>1B-Banded</vt:lpstr>
      <vt:lpstr>1C-Online Tuition</vt:lpstr>
      <vt:lpstr>1D-UG Differential Programs</vt:lpstr>
      <vt:lpstr>1E-UG Differential Courses</vt:lpstr>
      <vt:lpstr>1G-Non-resident</vt:lpstr>
      <vt:lpstr>1H - Masters</vt:lpstr>
      <vt:lpstr>1H-M ProgramDiff</vt:lpstr>
      <vt:lpstr>1H- M CourseDiff</vt:lpstr>
      <vt:lpstr>1H - Doctoral</vt:lpstr>
      <vt:lpstr>FY2026 Fees</vt:lpstr>
      <vt:lpstr>'1A-Per Credit'!Print_Area</vt:lpstr>
      <vt:lpstr>'1B-Banded'!Print_Area</vt:lpstr>
      <vt:lpstr>'1D-UG Differential Programs'!Print_Area</vt:lpstr>
      <vt:lpstr>'1E-UG Differential Courses'!Print_Area</vt:lpstr>
      <vt:lpstr>'1G-Non-resident'!Print_Area</vt:lpstr>
      <vt:lpstr>'1H - Doctoral'!Print_Area</vt:lpstr>
      <vt:lpstr>'1H - Masters'!Print_Area</vt:lpstr>
      <vt:lpstr>'1H- M CourseDiff'!Print_Area</vt:lpstr>
      <vt:lpstr>'1H-M ProgramDiff'!Print_Area</vt:lpstr>
      <vt:lpstr>'FY2026 Fees'!Print_Area</vt:lpstr>
      <vt:lpstr>'1D-UG Differential Programs'!Print_Titles</vt:lpstr>
      <vt:lpstr>'1E-UG Differential Courses'!Print_Titles</vt:lpstr>
      <vt:lpstr>'1G-Non-resident'!Print_Titles</vt:lpstr>
      <vt:lpstr>'1H - Doctoral'!Print_Titles</vt:lpstr>
      <vt:lpstr>'1H - Masters'!Print_Titles</vt:lpstr>
      <vt:lpstr>'1H- M CourseDiff'!Print_Titles</vt:lpstr>
      <vt:lpstr>'1H-M ProgramDiff'!Print_Titles</vt:lpstr>
      <vt:lpstr>'FY2026 Fees'!Print_Titles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>worksheet; Operating Budget Material; instructions; operating budget</cp:keywords>
  <dc:description/>
  <cp:lastModifiedBy/>
  <cp:revision/>
  <dcterms:created xsi:type="dcterms:W3CDTF">2017-02-01T19:37:54Z</dcterms:created>
  <dcterms:modified xsi:type="dcterms:W3CDTF">2025-07-01T14:01:22Z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09038bf12304619804d557862d5fc41">
    <vt:lpwstr>Finance|3834d2d7-41ef-49d4-ac5d-da955c604215</vt:lpwstr>
  </property>
  <property fmtid="{D5CDD505-2E9C-101B-9397-08002B2CF9AE}" pid="3" name="TaxKeyword">
    <vt:lpwstr>104;#operating budget|d99019cb-a868-45ed-bf07-338f15d80046;#66;#Operating Budget Material|94d834f0-bacc-4f01-99ca-111b10f15c15;#148;#worksheet|fcbcbd3d-b95c-46f2-85f7-8fe0f463f0c5;#133;#instructions|bf4272bd-5b96-43a9-9479-47d937e6e2cc</vt:lpwstr>
  </property>
  <property fmtid="{D5CDD505-2E9C-101B-9397-08002B2CF9AE}" pid="4" name="ContentTypeId">
    <vt:lpwstr>0x01010044E5FC19AB5B7648AD6D99D3051F7C2B008599EE3200E1A7409014E4CBE0E85464</vt:lpwstr>
  </property>
  <property fmtid="{D5CDD505-2E9C-101B-9397-08002B2CF9AE}" pid="5" name="ja4d214411a24a6192cde7e6c17082ed">
    <vt:lpwstr>Financial Planning and Analysis|38cac88f-e77c-42b8-ada3-8e2c00004f07</vt:lpwstr>
  </property>
  <property fmtid="{D5CDD505-2E9C-101B-9397-08002B2CF9AE}" pid="6" name="Unit">
    <vt:lpwstr>2;#Financial Planning and Analysis|38cac88f-e77c-42b8-ada3-8e2c00004f07</vt:lpwstr>
  </property>
  <property fmtid="{D5CDD505-2E9C-101B-9397-08002B2CF9AE}" pid="7" name="Division">
    <vt:lpwstr>1;#Finance|3834d2d7-41ef-49d4-ac5d-da955c604215</vt:lpwstr>
  </property>
  <property fmtid="{D5CDD505-2E9C-101B-9397-08002B2CF9AE}" pid="8" name="Project/Team">
    <vt:lpwstr/>
  </property>
  <property fmtid="{D5CDD505-2E9C-101B-9397-08002B2CF9AE}" pid="9" name="Portfolio">
    <vt:lpwstr/>
  </property>
  <property fmtid="{D5CDD505-2E9C-101B-9397-08002B2CF9AE}" pid="10" name="Commen Terms">
    <vt:lpwstr/>
  </property>
  <property fmtid="{D5CDD505-2E9C-101B-9397-08002B2CF9AE}" pid="11" name="o5b5e48e8af74de8b0f224d1188a0e3a">
    <vt:lpwstr/>
  </property>
  <property fmtid="{D5CDD505-2E9C-101B-9397-08002B2CF9AE}" pid="12" name="SubUnit">
    <vt:lpwstr/>
  </property>
  <property fmtid="{D5CDD505-2E9C-101B-9397-08002B2CF9AE}" pid="13" name="i506289c284a40c2b9503f2674d5aff2">
    <vt:lpwstr/>
  </property>
  <property fmtid="{D5CDD505-2E9C-101B-9397-08002B2CF9AE}" pid="14" name="lc63ec3733c24259882a88a5b9cc7f63">
    <vt:lpwstr/>
  </property>
  <property fmtid="{D5CDD505-2E9C-101B-9397-08002B2CF9AE}" pid="15" name="FiscalYear">
    <vt:lpwstr/>
  </property>
  <property fmtid="{D5CDD505-2E9C-101B-9397-08002B2CF9AE}" pid="16" name="pa2344d85d594362bfe089d407fdc952">
    <vt:lpwstr/>
  </property>
  <property fmtid="{D5CDD505-2E9C-101B-9397-08002B2CF9AE}" pid="17" name="p5cfab6ef95f41c19631f305ccb22441">
    <vt:lpwstr/>
  </property>
  <property fmtid="{D5CDD505-2E9C-101B-9397-08002B2CF9AE}" pid="18" name="AuthorIds_UIVersion_2">
    <vt:lpwstr>50</vt:lpwstr>
  </property>
  <property fmtid="{D5CDD505-2E9C-101B-9397-08002B2CF9AE}" pid="19" name="Project_x002F_Team">
    <vt:lpwstr/>
  </property>
  <property fmtid="{D5CDD505-2E9C-101B-9397-08002B2CF9AE}" pid="20" name="Commen_x0020_Terms">
    <vt:lpwstr/>
  </property>
  <property fmtid="{D5CDD505-2E9C-101B-9397-08002B2CF9AE}" pid="21" name="MediaServiceImageTags">
    <vt:lpwstr/>
  </property>
</Properties>
</file>