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nscu-my.sharepoint.com/personal/pt7735zw_minnstate_edu/Documents/WI Sales Tax/"/>
    </mc:Choice>
  </mc:AlternateContent>
  <xr:revisionPtr revIDLastSave="0" documentId="8_{3C4400FD-3322-43E6-8469-0678F67E9610}" xr6:coauthVersionLast="47" xr6:coauthVersionMax="47" xr10:uidLastSave="{00000000-0000-0000-0000-000000000000}"/>
  <bookViews>
    <workbookView xWindow="28680" yWindow="-120" windowWidth="29040" windowHeight="15840" activeTab="2" xr2:uid="{00000000-000D-0000-FFFF-FFFF00000000}"/>
  </bookViews>
  <sheets>
    <sheet name="Sales by County" sheetId="2" r:id="rId1"/>
    <sheet name="Sales in City of Milwaukee" sheetId="3" r:id="rId2"/>
    <sheet name="WI Sales Tax" sheetId="1" r:id="rId3"/>
  </sheets>
  <definedNames>
    <definedName name="_xlnm.Print_Area" localSheetId="0">'Sales by County'!$A$1:$F$75</definedName>
    <definedName name="_xlnm.Print_Area" localSheetId="2">'WI Sales Tax'!$A$1:$L$34</definedName>
    <definedName name="_xlnm.Print_Titles" localSheetId="0">'Sales by County'!$1:$1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2" l="1"/>
  <c r="C3" i="3"/>
  <c r="F11" i="1" s="1"/>
  <c r="F12" i="1" s="1"/>
  <c r="F68" i="2"/>
  <c r="F41" i="2" l="1"/>
  <c r="F46" i="2" l="1"/>
  <c r="F73" i="2" l="1"/>
  <c r="F71" i="2"/>
  <c r="F70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54" i="2"/>
  <c r="F48" i="2"/>
  <c r="F49" i="2"/>
  <c r="F50" i="2"/>
  <c r="F51" i="2"/>
  <c r="F52" i="2"/>
  <c r="F47" i="2"/>
  <c r="F45" i="2"/>
  <c r="F44" i="2"/>
  <c r="F43" i="2"/>
  <c r="F42" i="2"/>
  <c r="F39" i="2"/>
  <c r="F40" i="2"/>
  <c r="F38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" i="2"/>
  <c r="F2" i="2"/>
  <c r="F75" i="2" l="1"/>
  <c r="E11" i="1" s="1"/>
  <c r="E12" i="1" s="1"/>
  <c r="D74" i="2"/>
  <c r="C11" i="1" s="1"/>
  <c r="C12" i="1" s="1"/>
  <c r="F74" i="2" l="1"/>
  <c r="D11" i="1" s="1"/>
  <c r="D12" i="1" l="1"/>
  <c r="F14" i="1" s="1"/>
</calcChain>
</file>

<file path=xl/sharedStrings.xml><?xml version="1.0" encoding="utf-8"?>
<sst xmlns="http://schemas.openxmlformats.org/spreadsheetml/2006/main" count="205" uniqueCount="159">
  <si>
    <t>Institution</t>
  </si>
  <si>
    <t>Wisconsin Sales</t>
  </si>
  <si>
    <t>Mailing Address:</t>
  </si>
  <si>
    <t>MN State Colleges &amp; Universities, Tax Services</t>
  </si>
  <si>
    <t>Contact Information:</t>
  </si>
  <si>
    <t>Ann Page</t>
  </si>
  <si>
    <t>Steve Gednalske</t>
  </si>
  <si>
    <t>Institution Contact</t>
  </si>
  <si>
    <t>Phone #</t>
  </si>
  <si>
    <t>Monthly Sales Information</t>
  </si>
  <si>
    <t>Wisconsin Sales/Use Tax Spreadsheet</t>
  </si>
  <si>
    <t>Sales/Use Tax</t>
  </si>
  <si>
    <t xml:space="preserve">WI Exemption Certificate Sales </t>
  </si>
  <si>
    <t>30 7th St. East, Suite 350</t>
  </si>
  <si>
    <t>St. Paul, MN 55101</t>
  </si>
  <si>
    <t>651-201-1730</t>
  </si>
  <si>
    <t>651-201-1657</t>
  </si>
  <si>
    <t>Ann.Page@minnstate.edu</t>
  </si>
  <si>
    <t>Steven.Gednalske@minnstate.edu</t>
  </si>
  <si>
    <t xml:space="preserve">Total Due </t>
  </si>
  <si>
    <t>State 5%</t>
  </si>
  <si>
    <t>County .5%</t>
  </si>
  <si>
    <t xml:space="preserve">Send this spreadsheet via email to Ann.Page@minnstate.edu </t>
  </si>
  <si>
    <t xml:space="preserve"> https://www.revenue.wi.gov/Pages/Apps/strb.aspx</t>
  </si>
  <si>
    <t>WI Revenue Sales Tax Look Up by Zip Code:</t>
  </si>
  <si>
    <t>0.50% -- 1/1/94</t>
  </si>
  <si>
    <t>Ashland (2)</t>
  </si>
  <si>
    <t>0.50% -- 4/1/88</t>
  </si>
  <si>
    <t>Barron (3)</t>
  </si>
  <si>
    <t>0.50% -- 4/1/86</t>
  </si>
  <si>
    <t>Bayfield (4)</t>
  </si>
  <si>
    <t>0.50% -- 4/1/91</t>
  </si>
  <si>
    <t>Brown (5)</t>
  </si>
  <si>
    <t>0.50%-- 1/1/18</t>
  </si>
  <si>
    <t>Buffalo (6)</t>
  </si>
  <si>
    <t>0.50% -- 4/1/87</t>
  </si>
  <si>
    <t>Burnett (7)</t>
  </si>
  <si>
    <t>0.50% -- 4/1/89</t>
  </si>
  <si>
    <t>0.50% -- 4/1/18</t>
  </si>
  <si>
    <t>Chippewa (9)</t>
  </si>
  <si>
    <t>Clark (10)</t>
  </si>
  <si>
    <t>0.50% -- 1/1/09</t>
  </si>
  <si>
    <t>Columbia (11)</t>
  </si>
  <si>
    <t>Crawford (12)</t>
  </si>
  <si>
    <t>Dane (13)</t>
  </si>
  <si>
    <t>Dodge (14)</t>
  </si>
  <si>
    <t>0.50% -- 4/1/94</t>
  </si>
  <si>
    <t>Door (15)</t>
  </si>
  <si>
    <t>Douglas (16)</t>
  </si>
  <si>
    <t>Dunn (17)</t>
  </si>
  <si>
    <t>Eau Claire (18)</t>
  </si>
  <si>
    <t>0.50% -- 1/1/99</t>
  </si>
  <si>
    <t>Florence (19)</t>
  </si>
  <si>
    <t>0.50% -- 7/1/06</t>
  </si>
  <si>
    <t>Fond du Lac (20)</t>
  </si>
  <si>
    <t>0.50% -- 4/1/10</t>
  </si>
  <si>
    <t>Forest (21)</t>
  </si>
  <si>
    <t>0.50% -- 4/1/95</t>
  </si>
  <si>
    <t>Grant (22)</t>
  </si>
  <si>
    <t>0.50% -- 4/1/02</t>
  </si>
  <si>
    <t>Green (23)</t>
  </si>
  <si>
    <t>0.50% -- 1/1/03</t>
  </si>
  <si>
    <t>Green Lake (24)</t>
  </si>
  <si>
    <t>0.50% -- 7/1/99</t>
  </si>
  <si>
    <t>Iowa (25)</t>
  </si>
  <si>
    <t>Iron (26)</t>
  </si>
  <si>
    <t>Jackson (27)</t>
  </si>
  <si>
    <t>Jefferson (28)</t>
  </si>
  <si>
    <t>Juneau (29)</t>
  </si>
  <si>
    <t>0.50% -- 4/1/92</t>
  </si>
  <si>
    <t>Kenosha (30)</t>
  </si>
  <si>
    <t>Kewaunee (31)</t>
  </si>
  <si>
    <t>0.50% -- 4/1/17 </t>
  </si>
  <si>
    <t>La Crosse (32)</t>
  </si>
  <si>
    <t>0.50% -- 4/1/90</t>
  </si>
  <si>
    <t>Lafayette (33)</t>
  </si>
  <si>
    <t>0.50% -- 4/1/01</t>
  </si>
  <si>
    <t>Langlade (34)</t>
  </si>
  <si>
    <t>Lincoln (35)</t>
  </si>
  <si>
    <t>Manitowoc (36)</t>
  </si>
  <si>
    <t>Marathon (37)</t>
  </si>
  <si>
    <t>Marinette (38)</t>
  </si>
  <si>
    <t>0.50% -- 10/1/01</t>
  </si>
  <si>
    <t>Marquette (39)</t>
  </si>
  <si>
    <t>Menominee (72)</t>
  </si>
  <si>
    <t>Milwaukee (40)</t>
  </si>
  <si>
    <t>Monroe (41)</t>
  </si>
  <si>
    <t>Oconto (42)</t>
  </si>
  <si>
    <t>0.50% -- 7/1/94</t>
  </si>
  <si>
    <t>Oneida (43)</t>
  </si>
  <si>
    <t>Outagamie (44)</t>
  </si>
  <si>
    <t>Ozaukee (45)</t>
  </si>
  <si>
    <t>Pepin (46)</t>
  </si>
  <si>
    <t>Pierce (47)</t>
  </si>
  <si>
    <t>Polk (48)</t>
  </si>
  <si>
    <t>Portage (49)</t>
  </si>
  <si>
    <t>Price (50)</t>
  </si>
  <si>
    <t>0.50% -- 1/1/93</t>
  </si>
  <si>
    <t>Racine (51)</t>
  </si>
  <si>
    <t>Richland (52)</t>
  </si>
  <si>
    <t>Rock (53)</t>
  </si>
  <si>
    <t>0.50% -- 4/1/07</t>
  </si>
  <si>
    <t>Rusk (54)</t>
  </si>
  <si>
    <t>St. Croix (55)</t>
  </si>
  <si>
    <t>Sauk (56)</t>
  </si>
  <si>
    <t>Sawyer (57)</t>
  </si>
  <si>
    <t>Shawano (58)</t>
  </si>
  <si>
    <t>Sheboygan (59)</t>
  </si>
  <si>
    <t>0.50% -- 1/1/17</t>
  </si>
  <si>
    <t>Taylor (60)</t>
  </si>
  <si>
    <t>Trempealeau (61)</t>
  </si>
  <si>
    <t>0.50% -- 10/1/95</t>
  </si>
  <si>
    <t>Vernon (62)</t>
  </si>
  <si>
    <t>0.50% -- 1/1/97</t>
  </si>
  <si>
    <t>Vilas (63)</t>
  </si>
  <si>
    <t>Walworth (64)</t>
  </si>
  <si>
    <t>Washburn (65)</t>
  </si>
  <si>
    <t>Washington (66)</t>
  </si>
  <si>
    <t>Waukesha (67)</t>
  </si>
  <si>
    <t>Waupaca (68)</t>
  </si>
  <si>
    <t>Waushara (69)</t>
  </si>
  <si>
    <t>Winnebago (70)</t>
  </si>
  <si>
    <t>Wood (71)</t>
  </si>
  <si>
    <t>0.50% -- 1/1/04</t>
  </si>
  <si>
    <t>COUNTY NAME AND CODE</t>
  </si>
  <si>
    <t>STATE TAX RATE</t>
  </si>
  <si>
    <t>COUNTY TAX RATE &amp; EFFECTIVE DATES</t>
  </si>
  <si>
    <t>Adams (1)</t>
  </si>
  <si>
    <t xml:space="preserve">TOTAL SALES TAX </t>
  </si>
  <si>
    <t>NONE</t>
  </si>
  <si>
    <t>Calument (8)</t>
  </si>
  <si>
    <t xml:space="preserve">TOTAL WI SALES </t>
  </si>
  <si>
    <t>0.50% --1/1/2020</t>
  </si>
  <si>
    <t>Month/Year</t>
  </si>
  <si>
    <t>Remit Sales/Use Tax amount to Tax Services by the 10th of the month for the prior month</t>
  </si>
  <si>
    <t>0.90% -- 1/1/24</t>
  </si>
  <si>
    <t>0.02% --1/1/24</t>
  </si>
  <si>
    <t xml:space="preserve">MILWAUKEE CITY  SALES  </t>
  </si>
  <si>
    <t xml:space="preserve">WI SALES  </t>
  </si>
  <si>
    <t xml:space="preserve">CTY SALES  </t>
  </si>
  <si>
    <t>Only if sale was in city of Milwaukee</t>
  </si>
  <si>
    <t>Milwaukee City 2%</t>
  </si>
  <si>
    <t>0.50% --4/1/2020</t>
  </si>
  <si>
    <t>County .9%</t>
  </si>
  <si>
    <t>MILWAUKEE CITY  SALES TAX &amp; EFFECTIVE DATES</t>
  </si>
  <si>
    <t xml:space="preserve"> </t>
  </si>
  <si>
    <t xml:space="preserve">TOTAL MILWAUKEE COUNTY SALES </t>
  </si>
  <si>
    <r>
      <t>TOTAL COUNTY SALES</t>
    </r>
    <r>
      <rPr>
        <b/>
        <sz val="9"/>
        <rFont val="Arial"/>
        <family val="2"/>
      </rPr>
      <t xml:space="preserve"> (not including Milwaukee Cty)</t>
    </r>
  </si>
  <si>
    <t xml:space="preserve">TOTAL SALES CITY OF MILWAUKEE </t>
  </si>
  <si>
    <t>(rounded)</t>
  </si>
  <si>
    <t xml:space="preserve">Total Sales for the Month  </t>
  </si>
  <si>
    <r>
      <t xml:space="preserve">For the current month, enter total of all sales exempt from WI tax due to Exemption Certificates.  These sales </t>
    </r>
    <r>
      <rPr>
        <i/>
        <sz val="12"/>
        <rFont val="Arial"/>
        <family val="2"/>
      </rPr>
      <t>should not</t>
    </r>
    <r>
      <rPr>
        <sz val="12"/>
        <rFont val="Arial"/>
        <family val="2"/>
      </rPr>
      <t xml:space="preserve"> be included in the above taxable WI sales</t>
    </r>
  </si>
  <si>
    <t xml:space="preserve">You can find a link to Publication 201 at: </t>
  </si>
  <si>
    <t xml:space="preserve">http://www.revenue.wi.gov/html/taxpubs.html </t>
  </si>
  <si>
    <t>For more information regarding Wisconsin Exemption Certificates, see Publicaton 201</t>
  </si>
  <si>
    <t>Record by county the WI sales subject to State, &amp; County sales tax on the "Sales by County" spreadsheet. Record City of Milwaukee sales on the "Sales in City of Milwaukee" spreadsheet</t>
  </si>
  <si>
    <t>ex: April 2025</t>
  </si>
  <si>
    <t>0.50% --1/1/25</t>
  </si>
  <si>
    <t>January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</si>
</sst>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7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u/>
      <sz val="10"/>
      <color indexed="12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i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00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wrapText="1"/>
    </xf>
    <xf numFmtId="0" fontId="2" fillId="0" borderId="0" xfId="0" applyFont="1"/>
    <xf numFmtId="0" fontId="1" fillId="0" borderId="0" xfId="0" applyFont="1"/>
    <xf numFmtId="0" fontId="4" fillId="0" borderId="0" xfId="0" applyFont="1"/>
    <xf numFmtId="0" fontId="5" fillId="0" borderId="0" xfId="1" applyAlignment="1" applyProtection="1"/>
    <xf numFmtId="0" fontId="6" fillId="0" borderId="0" xfId="0" applyFont="1"/>
    <xf numFmtId="0" fontId="7" fillId="0" borderId="0" xfId="0" applyFont="1"/>
    <xf numFmtId="0" fontId="2" fillId="0" borderId="0" xfId="0" applyFont="1" applyAlignment="1">
      <alignment horizontal="center"/>
    </xf>
    <xf numFmtId="0" fontId="4" fillId="0" borderId="8" xfId="0" applyFont="1" applyBorder="1"/>
    <xf numFmtId="0" fontId="0" fillId="0" borderId="8" xfId="0" applyBorder="1"/>
    <xf numFmtId="0" fontId="0" fillId="0" borderId="0" xfId="0" applyAlignment="1">
      <alignment horizontal="right"/>
    </xf>
    <xf numFmtId="0" fontId="11" fillId="0" borderId="0" xfId="0" applyFont="1" applyAlignment="1">
      <alignment horizontal="right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12" fillId="0" borderId="6" xfId="0" applyFont="1" applyBorder="1" applyAlignment="1">
      <alignment wrapText="1"/>
    </xf>
    <xf numFmtId="49" fontId="0" fillId="0" borderId="0" xfId="0" applyNumberFormat="1" applyAlignment="1">
      <alignment wrapText="1"/>
    </xf>
    <xf numFmtId="0" fontId="14" fillId="0" borderId="0" xfId="0" applyFont="1" applyAlignment="1">
      <alignment vertical="center" wrapText="1"/>
    </xf>
    <xf numFmtId="1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0" fontId="13" fillId="0" borderId="10" xfId="0" applyNumberFormat="1" applyFont="1" applyBorder="1" applyAlignment="1">
      <alignment horizontal="center" vertical="center" wrapText="1"/>
    </xf>
    <xf numFmtId="9" fontId="13" fillId="0" borderId="10" xfId="0" applyNumberFormat="1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40" fontId="13" fillId="5" borderId="10" xfId="0" applyNumberFormat="1" applyFont="1" applyFill="1" applyBorder="1" applyProtection="1">
      <protection locked="0"/>
    </xf>
    <xf numFmtId="40" fontId="13" fillId="0" borderId="0" xfId="0" applyNumberFormat="1" applyFont="1"/>
    <xf numFmtId="49" fontId="14" fillId="0" borderId="11" xfId="0" applyNumberFormat="1" applyFont="1" applyBorder="1" applyAlignment="1">
      <alignment horizontal="center" vertical="center" wrapText="1"/>
    </xf>
    <xf numFmtId="10" fontId="14" fillId="0" borderId="12" xfId="0" applyNumberFormat="1" applyFont="1" applyBorder="1" applyAlignment="1">
      <alignment horizontal="center" vertical="center" wrapText="1"/>
    </xf>
    <xf numFmtId="49" fontId="14" fillId="0" borderId="12" xfId="0" applyNumberFormat="1" applyFont="1" applyBorder="1" applyAlignment="1">
      <alignment horizontal="center" vertical="center" wrapText="1"/>
    </xf>
    <xf numFmtId="40" fontId="14" fillId="5" borderId="12" xfId="0" applyNumberFormat="1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vertical="center" wrapText="1"/>
    </xf>
    <xf numFmtId="10" fontId="13" fillId="0" borderId="14" xfId="0" applyNumberFormat="1" applyFont="1" applyBorder="1" applyAlignment="1">
      <alignment horizontal="center" vertical="center" wrapText="1"/>
    </xf>
    <xf numFmtId="9" fontId="13" fillId="0" borderId="14" xfId="0" applyNumberFormat="1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40" fontId="13" fillId="5" borderId="14" xfId="0" applyNumberFormat="1" applyFont="1" applyFill="1" applyBorder="1" applyProtection="1">
      <protection locked="0"/>
    </xf>
    <xf numFmtId="0" fontId="13" fillId="0" borderId="15" xfId="0" applyFont="1" applyBorder="1" applyAlignment="1">
      <alignment vertical="center" wrapText="1"/>
    </xf>
    <xf numFmtId="0" fontId="13" fillId="0" borderId="16" xfId="0" applyFont="1" applyBorder="1" applyAlignment="1">
      <alignment vertical="center" wrapText="1"/>
    </xf>
    <xf numFmtId="10" fontId="13" fillId="0" borderId="17" xfId="0" applyNumberFormat="1" applyFont="1" applyBorder="1" applyAlignment="1">
      <alignment horizontal="center" vertical="center" wrapText="1"/>
    </xf>
    <xf numFmtId="9" fontId="13" fillId="0" borderId="17" xfId="0" applyNumberFormat="1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40" fontId="14" fillId="0" borderId="9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wrapText="1"/>
    </xf>
    <xf numFmtId="0" fontId="0" fillId="0" borderId="5" xfId="0" applyBorder="1" applyAlignment="1">
      <alignment wrapText="1"/>
    </xf>
    <xf numFmtId="0" fontId="2" fillId="0" borderId="6" xfId="0" applyFont="1" applyBorder="1"/>
    <xf numFmtId="0" fontId="0" fillId="0" borderId="9" xfId="0" applyBorder="1"/>
    <xf numFmtId="0" fontId="11" fillId="0" borderId="9" xfId="0" applyFont="1" applyBorder="1"/>
    <xf numFmtId="0" fontId="0" fillId="0" borderId="2" xfId="0" applyBorder="1"/>
    <xf numFmtId="40" fontId="13" fillId="5" borderId="14" xfId="0" applyNumberFormat="1" applyFont="1" applyFill="1" applyBorder="1"/>
    <xf numFmtId="40" fontId="13" fillId="5" borderId="10" xfId="0" applyNumberFormat="1" applyFont="1" applyFill="1" applyBorder="1"/>
    <xf numFmtId="40" fontId="13" fillId="0" borderId="10" xfId="0" applyNumberFormat="1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wrapText="1"/>
    </xf>
    <xf numFmtId="0" fontId="0" fillId="2" borderId="1" xfId="0" applyFill="1" applyBorder="1" applyAlignment="1" applyProtection="1">
      <alignment horizontal="center"/>
      <protection locked="0"/>
    </xf>
    <xf numFmtId="0" fontId="1" fillId="0" borderId="24" xfId="0" applyFont="1" applyBorder="1" applyAlignment="1">
      <alignment horizontal="center" wrapText="1"/>
    </xf>
    <xf numFmtId="40" fontId="13" fillId="5" borderId="30" xfId="0" applyNumberFormat="1" applyFont="1" applyFill="1" applyBorder="1" applyProtection="1">
      <protection locked="0"/>
    </xf>
    <xf numFmtId="49" fontId="11" fillId="2" borderId="1" xfId="0" applyNumberFormat="1" applyFont="1" applyFill="1" applyBorder="1" applyAlignment="1" applyProtection="1">
      <alignment horizontal="center"/>
      <protection locked="0"/>
    </xf>
    <xf numFmtId="0" fontId="1" fillId="0" borderId="28" xfId="0" applyFont="1" applyBorder="1" applyAlignment="1">
      <alignment horizontal="center" wrapText="1"/>
    </xf>
    <xf numFmtId="0" fontId="14" fillId="0" borderId="18" xfId="0" applyFont="1" applyBorder="1" applyAlignment="1">
      <alignment horizontal="center" vertical="center" wrapText="1"/>
    </xf>
    <xf numFmtId="0" fontId="13" fillId="0" borderId="9" xfId="0" applyFont="1" applyBorder="1"/>
    <xf numFmtId="0" fontId="13" fillId="0" borderId="0" xfId="0" applyFont="1"/>
    <xf numFmtId="40" fontId="14" fillId="3" borderId="29" xfId="0" applyNumberFormat="1" applyFont="1" applyFill="1" applyBorder="1"/>
    <xf numFmtId="0" fontId="14" fillId="0" borderId="18" xfId="0" applyFont="1" applyBorder="1" applyAlignment="1">
      <alignment horizontal="left" vertical="center" wrapText="1"/>
    </xf>
    <xf numFmtId="8" fontId="8" fillId="3" borderId="32" xfId="0" applyNumberFormat="1" applyFont="1" applyFill="1" applyBorder="1" applyAlignment="1">
      <alignment horizontal="center"/>
    </xf>
    <xf numFmtId="8" fontId="1" fillId="3" borderId="31" xfId="0" applyNumberFormat="1" applyFont="1" applyFill="1" applyBorder="1"/>
    <xf numFmtId="0" fontId="1" fillId="3" borderId="32" xfId="0" applyFont="1" applyFill="1" applyBorder="1"/>
    <xf numFmtId="0" fontId="11" fillId="0" borderId="0" xfId="0" applyFont="1"/>
    <xf numFmtId="0" fontId="8" fillId="0" borderId="33" xfId="0" applyFont="1" applyBorder="1" applyAlignment="1">
      <alignment horizontal="right" wrapText="1"/>
    </xf>
    <xf numFmtId="8" fontId="8" fillId="0" borderId="27" xfId="0" applyNumberFormat="1" applyFont="1" applyBorder="1" applyAlignment="1">
      <alignment horizontal="center" vertical="center"/>
    </xf>
    <xf numFmtId="8" fontId="8" fillId="0" borderId="25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5" fillId="0" borderId="0" xfId="1" applyBorder="1" applyAlignment="1" applyProtection="1"/>
    <xf numFmtId="40" fontId="8" fillId="0" borderId="0" xfId="0" applyNumberFormat="1" applyFont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right"/>
    </xf>
    <xf numFmtId="40" fontId="13" fillId="2" borderId="7" xfId="0" applyNumberFormat="1" applyFont="1" applyFill="1" applyBorder="1" applyProtection="1">
      <protection locked="0"/>
    </xf>
    <xf numFmtId="40" fontId="14" fillId="5" borderId="34" xfId="0" applyNumberFormat="1" applyFont="1" applyFill="1" applyBorder="1" applyAlignment="1">
      <alignment horizontal="center" vertical="center" wrapText="1"/>
    </xf>
    <xf numFmtId="0" fontId="2" fillId="4" borderId="0" xfId="0" applyFont="1" applyFill="1" applyAlignment="1">
      <alignment wrapText="1"/>
    </xf>
    <xf numFmtId="0" fontId="13" fillId="0" borderId="11" xfId="0" applyFont="1" applyBorder="1" applyAlignment="1">
      <alignment horizontal="center" vertical="center" wrapText="1"/>
    </xf>
    <xf numFmtId="40" fontId="8" fillId="5" borderId="34" xfId="0" applyNumberFormat="1" applyFont="1" applyFill="1" applyBorder="1" applyProtection="1">
      <protection locked="0"/>
    </xf>
    <xf numFmtId="40" fontId="1" fillId="3" borderId="29" xfId="0" applyNumberFormat="1" applyFont="1" applyFill="1" applyBorder="1"/>
    <xf numFmtId="40" fontId="14" fillId="0" borderId="9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9" xfId="0" applyFont="1" applyBorder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5" fillId="0" borderId="3" xfId="1" applyBorder="1" applyAlignment="1" applyProtection="1">
      <alignment horizontal="center"/>
    </xf>
    <xf numFmtId="0" fontId="5" fillId="0" borderId="8" xfId="1" applyBorder="1" applyAlignment="1" applyProtection="1">
      <alignment horizontal="center"/>
    </xf>
    <xf numFmtId="0" fontId="5" fillId="0" borderId="4" xfId="1" applyBorder="1" applyAlignment="1" applyProtection="1">
      <alignment horizontal="center"/>
    </xf>
    <xf numFmtId="0" fontId="6" fillId="0" borderId="0" xfId="0" applyFont="1" applyAlignment="1">
      <alignment horizontal="center"/>
    </xf>
    <xf numFmtId="0" fontId="11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4" fillId="4" borderId="19" xfId="0" applyFont="1" applyFill="1" applyBorder="1" applyAlignment="1">
      <alignment horizontal="center" vertical="center" wrapText="1"/>
    </xf>
    <xf numFmtId="0" fontId="14" fillId="4" borderId="20" xfId="0" applyFont="1" applyFill="1" applyBorder="1" applyAlignment="1">
      <alignment horizontal="center" vertical="center" wrapText="1"/>
    </xf>
    <xf numFmtId="0" fontId="14" fillId="4" borderId="21" xfId="0" applyFont="1" applyFill="1" applyBorder="1" applyAlignment="1">
      <alignment horizontal="center" vertical="center" wrapText="1"/>
    </xf>
    <xf numFmtId="0" fontId="14" fillId="4" borderId="22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4" borderId="23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revenue.wi.gov/Pages/Apps/strb.aspx" TargetMode="External"/><Relationship Id="rId2" Type="http://schemas.openxmlformats.org/officeDocument/2006/relationships/hyperlink" Target="mailto:Steven.Gednalske@minnstate.edu" TargetMode="External"/><Relationship Id="rId1" Type="http://schemas.openxmlformats.org/officeDocument/2006/relationships/hyperlink" Target="mailto:Ann.Page@minnstate.edu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://www.revenue.wi.gov/html/taxpub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F76"/>
  <sheetViews>
    <sheetView zoomScale="115" zoomScaleNormal="115" workbookViewId="0">
      <pane ySplit="1" topLeftCell="A17" activePane="bottomLeft" state="frozen"/>
      <selection pane="bottomLeft" activeCell="G26" sqref="G26"/>
    </sheetView>
  </sheetViews>
  <sheetFormatPr defaultColWidth="24.42578125" defaultRowHeight="14.25" x14ac:dyDescent="0.2"/>
  <cols>
    <col min="1" max="1" width="22.42578125" bestFit="1" customWidth="1"/>
    <col min="2" max="2" width="13.42578125" style="19" customWidth="1"/>
    <col min="3" max="3" width="14.7109375" style="20" customWidth="1"/>
    <col min="4" max="4" width="13" style="20" customWidth="1"/>
    <col min="5" max="5" width="23.85546875" customWidth="1"/>
    <col min="6" max="6" width="16" style="25" customWidth="1"/>
  </cols>
  <sheetData>
    <row r="1" spans="1:6" s="17" customFormat="1" ht="45" customHeight="1" thickBot="1" x14ac:dyDescent="0.25">
      <c r="A1" s="26" t="s">
        <v>124</v>
      </c>
      <c r="B1" s="27" t="s">
        <v>128</v>
      </c>
      <c r="C1" s="28" t="s">
        <v>125</v>
      </c>
      <c r="D1" s="29" t="s">
        <v>138</v>
      </c>
      <c r="E1" s="28" t="s">
        <v>126</v>
      </c>
      <c r="F1" s="29" t="s">
        <v>139</v>
      </c>
    </row>
    <row r="2" spans="1:6" x14ac:dyDescent="0.2">
      <c r="A2" s="30" t="s">
        <v>127</v>
      </c>
      <c r="B2" s="31">
        <v>5.5E-2</v>
      </c>
      <c r="C2" s="32">
        <v>0.05</v>
      </c>
      <c r="D2" s="34">
        <v>0</v>
      </c>
      <c r="E2" s="33" t="s">
        <v>25</v>
      </c>
      <c r="F2" s="47">
        <f t="shared" ref="F2:F36" si="0">D2</f>
        <v>0</v>
      </c>
    </row>
    <row r="3" spans="1:6" x14ac:dyDescent="0.2">
      <c r="A3" s="35" t="s">
        <v>26</v>
      </c>
      <c r="B3" s="21">
        <v>5.5E-2</v>
      </c>
      <c r="C3" s="22">
        <v>0.05</v>
      </c>
      <c r="D3" s="24">
        <v>0</v>
      </c>
      <c r="E3" s="23" t="s">
        <v>27</v>
      </c>
      <c r="F3" s="48">
        <f t="shared" si="0"/>
        <v>0</v>
      </c>
    </row>
    <row r="4" spans="1:6" x14ac:dyDescent="0.2">
      <c r="A4" s="35" t="s">
        <v>28</v>
      </c>
      <c r="B4" s="21">
        <v>5.5E-2</v>
      </c>
      <c r="C4" s="22">
        <v>0.05</v>
      </c>
      <c r="D4" s="24">
        <v>0</v>
      </c>
      <c r="E4" s="23" t="s">
        <v>29</v>
      </c>
      <c r="F4" s="48">
        <f t="shared" si="0"/>
        <v>0</v>
      </c>
    </row>
    <row r="5" spans="1:6" x14ac:dyDescent="0.2">
      <c r="A5" s="35" t="s">
        <v>30</v>
      </c>
      <c r="B5" s="21">
        <v>5.5E-2</v>
      </c>
      <c r="C5" s="22">
        <v>0.05</v>
      </c>
      <c r="D5" s="24">
        <v>0</v>
      </c>
      <c r="E5" s="23" t="s">
        <v>31</v>
      </c>
      <c r="F5" s="48">
        <f t="shared" si="0"/>
        <v>0</v>
      </c>
    </row>
    <row r="6" spans="1:6" x14ac:dyDescent="0.2">
      <c r="A6" s="35" t="s">
        <v>32</v>
      </c>
      <c r="B6" s="21">
        <v>5.5E-2</v>
      </c>
      <c r="C6" s="22">
        <v>0.05</v>
      </c>
      <c r="D6" s="24">
        <v>0</v>
      </c>
      <c r="E6" s="23" t="s">
        <v>33</v>
      </c>
      <c r="F6" s="48">
        <f t="shared" si="0"/>
        <v>0</v>
      </c>
    </row>
    <row r="7" spans="1:6" x14ac:dyDescent="0.2">
      <c r="A7" s="35" t="s">
        <v>34</v>
      </c>
      <c r="B7" s="21">
        <v>5.5E-2</v>
      </c>
      <c r="C7" s="22">
        <v>0.05</v>
      </c>
      <c r="D7" s="24">
        <v>0</v>
      </c>
      <c r="E7" s="23" t="s">
        <v>35</v>
      </c>
      <c r="F7" s="48">
        <f t="shared" si="0"/>
        <v>0</v>
      </c>
    </row>
    <row r="8" spans="1:6" x14ac:dyDescent="0.2">
      <c r="A8" s="35" t="s">
        <v>36</v>
      </c>
      <c r="B8" s="21">
        <v>5.5E-2</v>
      </c>
      <c r="C8" s="22">
        <v>0.05</v>
      </c>
      <c r="D8" s="24">
        <v>0</v>
      </c>
      <c r="E8" s="23" t="s">
        <v>37</v>
      </c>
      <c r="F8" s="48">
        <f t="shared" si="0"/>
        <v>0</v>
      </c>
    </row>
    <row r="9" spans="1:6" x14ac:dyDescent="0.2">
      <c r="A9" s="35" t="s">
        <v>130</v>
      </c>
      <c r="B9" s="21">
        <v>5.5E-2</v>
      </c>
      <c r="C9" s="22">
        <v>0.05</v>
      </c>
      <c r="D9" s="24">
        <v>0</v>
      </c>
      <c r="E9" s="23" t="s">
        <v>38</v>
      </c>
      <c r="F9" s="48">
        <f t="shared" si="0"/>
        <v>0</v>
      </c>
    </row>
    <row r="10" spans="1:6" x14ac:dyDescent="0.2">
      <c r="A10" s="35" t="s">
        <v>39</v>
      </c>
      <c r="B10" s="21">
        <v>5.5E-2</v>
      </c>
      <c r="C10" s="22">
        <v>0.05</v>
      </c>
      <c r="D10" s="24">
        <v>0</v>
      </c>
      <c r="E10" s="23" t="s">
        <v>31</v>
      </c>
      <c r="F10" s="48">
        <f t="shared" si="0"/>
        <v>0</v>
      </c>
    </row>
    <row r="11" spans="1:6" x14ac:dyDescent="0.2">
      <c r="A11" s="35" t="s">
        <v>40</v>
      </c>
      <c r="B11" s="21">
        <v>5.5E-2</v>
      </c>
      <c r="C11" s="22">
        <v>0.05</v>
      </c>
      <c r="D11" s="24">
        <v>0</v>
      </c>
      <c r="E11" s="23" t="s">
        <v>41</v>
      </c>
      <c r="F11" s="48">
        <f t="shared" si="0"/>
        <v>0</v>
      </c>
    </row>
    <row r="12" spans="1:6" x14ac:dyDescent="0.2">
      <c r="A12" s="35" t="s">
        <v>42</v>
      </c>
      <c r="B12" s="21">
        <v>5.5E-2</v>
      </c>
      <c r="C12" s="22">
        <v>0.05</v>
      </c>
      <c r="D12" s="24">
        <v>0</v>
      </c>
      <c r="E12" s="23" t="s">
        <v>37</v>
      </c>
      <c r="F12" s="48">
        <f t="shared" si="0"/>
        <v>0</v>
      </c>
    </row>
    <row r="13" spans="1:6" x14ac:dyDescent="0.2">
      <c r="A13" s="35" t="s">
        <v>43</v>
      </c>
      <c r="B13" s="21">
        <v>5.5E-2</v>
      </c>
      <c r="C13" s="22">
        <v>0.05</v>
      </c>
      <c r="D13" s="24">
        <v>0</v>
      </c>
      <c r="E13" s="23" t="s">
        <v>31</v>
      </c>
      <c r="F13" s="48">
        <f t="shared" si="0"/>
        <v>0</v>
      </c>
    </row>
    <row r="14" spans="1:6" x14ac:dyDescent="0.2">
      <c r="A14" s="35" t="s">
        <v>44</v>
      </c>
      <c r="B14" s="21">
        <v>5.5E-2</v>
      </c>
      <c r="C14" s="22">
        <v>0.05</v>
      </c>
      <c r="D14" s="24">
        <v>0</v>
      </c>
      <c r="E14" s="23" t="s">
        <v>31</v>
      </c>
      <c r="F14" s="48">
        <f t="shared" si="0"/>
        <v>0</v>
      </c>
    </row>
    <row r="15" spans="1:6" x14ac:dyDescent="0.2">
      <c r="A15" s="35" t="s">
        <v>45</v>
      </c>
      <c r="B15" s="21">
        <v>5.5E-2</v>
      </c>
      <c r="C15" s="22">
        <v>0.05</v>
      </c>
      <c r="D15" s="24">
        <v>0</v>
      </c>
      <c r="E15" s="23" t="s">
        <v>46</v>
      </c>
      <c r="F15" s="48">
        <f t="shared" si="0"/>
        <v>0</v>
      </c>
    </row>
    <row r="16" spans="1:6" x14ac:dyDescent="0.2">
      <c r="A16" s="35" t="s">
        <v>47</v>
      </c>
      <c r="B16" s="21">
        <v>5.5E-2</v>
      </c>
      <c r="C16" s="22">
        <v>0.05</v>
      </c>
      <c r="D16" s="24">
        <v>0</v>
      </c>
      <c r="E16" s="23" t="s">
        <v>27</v>
      </c>
      <c r="F16" s="48">
        <f t="shared" si="0"/>
        <v>0</v>
      </c>
    </row>
    <row r="17" spans="1:6" x14ac:dyDescent="0.2">
      <c r="A17" s="35" t="s">
        <v>48</v>
      </c>
      <c r="B17" s="21">
        <v>5.5E-2</v>
      </c>
      <c r="C17" s="22">
        <v>0.05</v>
      </c>
      <c r="D17" s="24">
        <v>0</v>
      </c>
      <c r="E17" s="23" t="s">
        <v>31</v>
      </c>
      <c r="F17" s="48">
        <f t="shared" si="0"/>
        <v>0</v>
      </c>
    </row>
    <row r="18" spans="1:6" x14ac:dyDescent="0.2">
      <c r="A18" s="35" t="s">
        <v>49</v>
      </c>
      <c r="B18" s="21">
        <v>5.5E-2</v>
      </c>
      <c r="C18" s="22">
        <v>0.05</v>
      </c>
      <c r="D18" s="24">
        <v>0</v>
      </c>
      <c r="E18" s="23" t="s">
        <v>29</v>
      </c>
      <c r="F18" s="48">
        <f t="shared" si="0"/>
        <v>0</v>
      </c>
    </row>
    <row r="19" spans="1:6" x14ac:dyDescent="0.2">
      <c r="A19" s="35" t="s">
        <v>50</v>
      </c>
      <c r="B19" s="21">
        <v>5.5E-2</v>
      </c>
      <c r="C19" s="22">
        <v>0.05</v>
      </c>
      <c r="D19" s="24">
        <v>0</v>
      </c>
      <c r="E19" s="23" t="s">
        <v>51</v>
      </c>
      <c r="F19" s="48">
        <f t="shared" si="0"/>
        <v>0</v>
      </c>
    </row>
    <row r="20" spans="1:6" x14ac:dyDescent="0.2">
      <c r="A20" s="35" t="s">
        <v>52</v>
      </c>
      <c r="B20" s="21">
        <v>5.5E-2</v>
      </c>
      <c r="C20" s="22">
        <v>0.05</v>
      </c>
      <c r="D20" s="24">
        <v>0</v>
      </c>
      <c r="E20" s="23" t="s">
        <v>53</v>
      </c>
      <c r="F20" s="48">
        <f t="shared" si="0"/>
        <v>0</v>
      </c>
    </row>
    <row r="21" spans="1:6" x14ac:dyDescent="0.2">
      <c r="A21" s="35" t="s">
        <v>54</v>
      </c>
      <c r="B21" s="21">
        <v>5.5E-2</v>
      </c>
      <c r="C21" s="22">
        <v>0.05</v>
      </c>
      <c r="D21" s="24">
        <v>0</v>
      </c>
      <c r="E21" s="23" t="s">
        <v>55</v>
      </c>
      <c r="F21" s="48">
        <f t="shared" si="0"/>
        <v>0</v>
      </c>
    </row>
    <row r="22" spans="1:6" x14ac:dyDescent="0.2">
      <c r="A22" s="35" t="s">
        <v>56</v>
      </c>
      <c r="B22" s="21">
        <v>5.5E-2</v>
      </c>
      <c r="C22" s="22">
        <v>0.05</v>
      </c>
      <c r="D22" s="24">
        <v>0</v>
      </c>
      <c r="E22" s="23" t="s">
        <v>57</v>
      </c>
      <c r="F22" s="48">
        <f t="shared" si="0"/>
        <v>0</v>
      </c>
    </row>
    <row r="23" spans="1:6" x14ac:dyDescent="0.2">
      <c r="A23" s="35" t="s">
        <v>58</v>
      </c>
      <c r="B23" s="21">
        <v>5.5E-2</v>
      </c>
      <c r="C23" s="22">
        <v>0.05</v>
      </c>
      <c r="D23" s="24">
        <v>0</v>
      </c>
      <c r="E23" s="23" t="s">
        <v>59</v>
      </c>
      <c r="F23" s="48">
        <f t="shared" si="0"/>
        <v>0</v>
      </c>
    </row>
    <row r="24" spans="1:6" x14ac:dyDescent="0.2">
      <c r="A24" s="35" t="s">
        <v>60</v>
      </c>
      <c r="B24" s="21">
        <v>5.5E-2</v>
      </c>
      <c r="C24" s="22">
        <v>0.05</v>
      </c>
      <c r="D24" s="24">
        <v>0</v>
      </c>
      <c r="E24" s="23" t="s">
        <v>61</v>
      </c>
      <c r="F24" s="48">
        <f t="shared" si="0"/>
        <v>0</v>
      </c>
    </row>
    <row r="25" spans="1:6" x14ac:dyDescent="0.2">
      <c r="A25" s="35" t="s">
        <v>62</v>
      </c>
      <c r="B25" s="21">
        <v>5.5E-2</v>
      </c>
      <c r="C25" s="22">
        <v>0.05</v>
      </c>
      <c r="D25" s="24">
        <v>0</v>
      </c>
      <c r="E25" s="23" t="s">
        <v>63</v>
      </c>
      <c r="F25" s="48">
        <f t="shared" si="0"/>
        <v>0</v>
      </c>
    </row>
    <row r="26" spans="1:6" x14ac:dyDescent="0.2">
      <c r="A26" s="35" t="s">
        <v>64</v>
      </c>
      <c r="B26" s="21">
        <v>5.5E-2</v>
      </c>
      <c r="C26" s="22">
        <v>0.05</v>
      </c>
      <c r="D26" s="24">
        <v>0</v>
      </c>
      <c r="E26" s="23" t="s">
        <v>35</v>
      </c>
      <c r="F26" s="48">
        <f t="shared" si="0"/>
        <v>0</v>
      </c>
    </row>
    <row r="27" spans="1:6" x14ac:dyDescent="0.2">
      <c r="A27" s="35" t="s">
        <v>65</v>
      </c>
      <c r="B27" s="21">
        <v>5.5E-2</v>
      </c>
      <c r="C27" s="22">
        <v>0.05</v>
      </c>
      <c r="D27" s="24">
        <v>0</v>
      </c>
      <c r="E27" s="23" t="s">
        <v>31</v>
      </c>
      <c r="F27" s="48">
        <f t="shared" si="0"/>
        <v>0</v>
      </c>
    </row>
    <row r="28" spans="1:6" x14ac:dyDescent="0.2">
      <c r="A28" s="35" t="s">
        <v>66</v>
      </c>
      <c r="B28" s="21">
        <v>5.5E-2</v>
      </c>
      <c r="C28" s="22">
        <v>0.05</v>
      </c>
      <c r="D28" s="24">
        <v>0</v>
      </c>
      <c r="E28" s="23" t="s">
        <v>35</v>
      </c>
      <c r="F28" s="48">
        <f t="shared" si="0"/>
        <v>0</v>
      </c>
    </row>
    <row r="29" spans="1:6" x14ac:dyDescent="0.2">
      <c r="A29" s="35" t="s">
        <v>67</v>
      </c>
      <c r="B29" s="21">
        <v>5.5E-2</v>
      </c>
      <c r="C29" s="22">
        <v>0.05</v>
      </c>
      <c r="D29" s="24">
        <v>0</v>
      </c>
      <c r="E29" s="23" t="s">
        <v>31</v>
      </c>
      <c r="F29" s="48">
        <f t="shared" si="0"/>
        <v>0</v>
      </c>
    </row>
    <row r="30" spans="1:6" x14ac:dyDescent="0.2">
      <c r="A30" s="35" t="s">
        <v>68</v>
      </c>
      <c r="B30" s="21">
        <v>5.5E-2</v>
      </c>
      <c r="C30" s="22">
        <v>0.05</v>
      </c>
      <c r="D30" s="24">
        <v>0</v>
      </c>
      <c r="E30" s="23" t="s">
        <v>69</v>
      </c>
      <c r="F30" s="48">
        <f t="shared" si="0"/>
        <v>0</v>
      </c>
    </row>
    <row r="31" spans="1:6" x14ac:dyDescent="0.2">
      <c r="A31" s="35" t="s">
        <v>70</v>
      </c>
      <c r="B31" s="21">
        <v>5.5E-2</v>
      </c>
      <c r="C31" s="22">
        <v>0.05</v>
      </c>
      <c r="D31" s="24">
        <v>0</v>
      </c>
      <c r="E31" s="23" t="s">
        <v>31</v>
      </c>
      <c r="F31" s="48">
        <f t="shared" si="0"/>
        <v>0</v>
      </c>
    </row>
    <row r="32" spans="1:6" x14ac:dyDescent="0.2">
      <c r="A32" s="35" t="s">
        <v>71</v>
      </c>
      <c r="B32" s="21">
        <v>5.5E-2</v>
      </c>
      <c r="C32" s="22">
        <v>0.05</v>
      </c>
      <c r="D32" s="24">
        <v>0</v>
      </c>
      <c r="E32" s="23" t="s">
        <v>72</v>
      </c>
      <c r="F32" s="48">
        <f t="shared" si="0"/>
        <v>0</v>
      </c>
    </row>
    <row r="33" spans="1:6" x14ac:dyDescent="0.2">
      <c r="A33" s="35" t="s">
        <v>73</v>
      </c>
      <c r="B33" s="21">
        <v>5.5E-2</v>
      </c>
      <c r="C33" s="22">
        <v>0.05</v>
      </c>
      <c r="D33" s="24">
        <v>0</v>
      </c>
      <c r="E33" s="23" t="s">
        <v>74</v>
      </c>
      <c r="F33" s="48">
        <f t="shared" si="0"/>
        <v>0</v>
      </c>
    </row>
    <row r="34" spans="1:6" x14ac:dyDescent="0.2">
      <c r="A34" s="35" t="s">
        <v>75</v>
      </c>
      <c r="B34" s="21">
        <v>5.5E-2</v>
      </c>
      <c r="C34" s="22">
        <v>0.05</v>
      </c>
      <c r="D34" s="24">
        <v>0</v>
      </c>
      <c r="E34" s="23" t="s">
        <v>76</v>
      </c>
      <c r="F34" s="48">
        <f t="shared" si="0"/>
        <v>0</v>
      </c>
    </row>
    <row r="35" spans="1:6" x14ac:dyDescent="0.2">
      <c r="A35" s="35" t="s">
        <v>77</v>
      </c>
      <c r="B35" s="21">
        <v>5.5E-2</v>
      </c>
      <c r="C35" s="22">
        <v>0.05</v>
      </c>
      <c r="D35" s="24">
        <v>0</v>
      </c>
      <c r="E35" s="23" t="s">
        <v>27</v>
      </c>
      <c r="F35" s="48">
        <f t="shared" si="0"/>
        <v>0</v>
      </c>
    </row>
    <row r="36" spans="1:6" x14ac:dyDescent="0.2">
      <c r="A36" s="35" t="s">
        <v>78</v>
      </c>
      <c r="B36" s="21">
        <v>5.5E-2</v>
      </c>
      <c r="C36" s="22">
        <v>0.05</v>
      </c>
      <c r="D36" s="24">
        <v>0</v>
      </c>
      <c r="E36" s="23" t="s">
        <v>35</v>
      </c>
      <c r="F36" s="48">
        <f t="shared" si="0"/>
        <v>0</v>
      </c>
    </row>
    <row r="37" spans="1:6" x14ac:dyDescent="0.2">
      <c r="A37" s="35" t="s">
        <v>79</v>
      </c>
      <c r="B37" s="21">
        <v>0.05</v>
      </c>
      <c r="C37" s="22">
        <v>0.05</v>
      </c>
      <c r="D37" s="24">
        <v>0</v>
      </c>
      <c r="E37" s="23" t="s">
        <v>157</v>
      </c>
      <c r="F37" s="48">
        <f t="shared" ref="F37" si="1">D37</f>
        <v>0</v>
      </c>
    </row>
    <row r="38" spans="1:6" x14ac:dyDescent="0.2">
      <c r="A38" s="35" t="s">
        <v>80</v>
      </c>
      <c r="B38" s="21">
        <v>5.5E-2</v>
      </c>
      <c r="C38" s="22">
        <v>0.05</v>
      </c>
      <c r="D38" s="24">
        <v>0</v>
      </c>
      <c r="E38" s="23" t="s">
        <v>35</v>
      </c>
      <c r="F38" s="48">
        <f t="shared" ref="F38:F52" si="2">D38</f>
        <v>0</v>
      </c>
    </row>
    <row r="39" spans="1:6" x14ac:dyDescent="0.2">
      <c r="A39" s="35" t="s">
        <v>81</v>
      </c>
      <c r="B39" s="21">
        <v>5.5E-2</v>
      </c>
      <c r="C39" s="22">
        <v>0.05</v>
      </c>
      <c r="D39" s="24">
        <v>0</v>
      </c>
      <c r="E39" s="23" t="s">
        <v>82</v>
      </c>
      <c r="F39" s="48">
        <f t="shared" si="2"/>
        <v>0</v>
      </c>
    </row>
    <row r="40" spans="1:6" x14ac:dyDescent="0.2">
      <c r="A40" s="35" t="s">
        <v>83</v>
      </c>
      <c r="B40" s="21">
        <v>5.5E-2</v>
      </c>
      <c r="C40" s="22">
        <v>0.05</v>
      </c>
      <c r="D40" s="24">
        <v>0</v>
      </c>
      <c r="E40" s="23" t="s">
        <v>37</v>
      </c>
      <c r="F40" s="48">
        <f t="shared" si="2"/>
        <v>0</v>
      </c>
    </row>
    <row r="41" spans="1:6" x14ac:dyDescent="0.2">
      <c r="A41" s="35" t="s">
        <v>84</v>
      </c>
      <c r="B41" s="21">
        <v>5.5E-2</v>
      </c>
      <c r="C41" s="22">
        <v>0.05</v>
      </c>
      <c r="D41" s="24">
        <v>0</v>
      </c>
      <c r="E41" s="23" t="s">
        <v>142</v>
      </c>
      <c r="F41" s="48">
        <f t="shared" si="2"/>
        <v>0</v>
      </c>
    </row>
    <row r="42" spans="1:6" x14ac:dyDescent="0.2">
      <c r="A42" s="35" t="s">
        <v>85</v>
      </c>
      <c r="B42" s="21">
        <v>5.8999999999999997E-2</v>
      </c>
      <c r="C42" s="22">
        <v>0.05</v>
      </c>
      <c r="D42" s="24">
        <v>0</v>
      </c>
      <c r="E42" s="23" t="s">
        <v>135</v>
      </c>
      <c r="F42" s="48">
        <f t="shared" si="2"/>
        <v>0</v>
      </c>
    </row>
    <row r="43" spans="1:6" x14ac:dyDescent="0.2">
      <c r="A43" s="35" t="s">
        <v>86</v>
      </c>
      <c r="B43" s="21">
        <v>5.5E-2</v>
      </c>
      <c r="C43" s="22">
        <v>0.05</v>
      </c>
      <c r="D43" s="24">
        <v>0</v>
      </c>
      <c r="E43" s="23" t="s">
        <v>74</v>
      </c>
      <c r="F43" s="48">
        <f t="shared" si="2"/>
        <v>0</v>
      </c>
    </row>
    <row r="44" spans="1:6" x14ac:dyDescent="0.2">
      <c r="A44" s="35" t="s">
        <v>87</v>
      </c>
      <c r="B44" s="21">
        <v>5.5E-2</v>
      </c>
      <c r="C44" s="22">
        <v>0.05</v>
      </c>
      <c r="D44" s="24">
        <v>0</v>
      </c>
      <c r="E44" s="23" t="s">
        <v>88</v>
      </c>
      <c r="F44" s="48">
        <f t="shared" si="2"/>
        <v>0</v>
      </c>
    </row>
    <row r="45" spans="1:6" x14ac:dyDescent="0.2">
      <c r="A45" s="35" t="s">
        <v>89</v>
      </c>
      <c r="B45" s="21">
        <v>5.5E-2</v>
      </c>
      <c r="C45" s="22">
        <v>0.05</v>
      </c>
      <c r="D45" s="24">
        <v>0</v>
      </c>
      <c r="E45" s="23" t="s">
        <v>35</v>
      </c>
      <c r="F45" s="48">
        <f t="shared" si="2"/>
        <v>0</v>
      </c>
    </row>
    <row r="46" spans="1:6" x14ac:dyDescent="0.2">
      <c r="A46" s="35" t="s">
        <v>90</v>
      </c>
      <c r="B46" s="21">
        <v>0.05</v>
      </c>
      <c r="C46" s="22">
        <v>0.05</v>
      </c>
      <c r="D46" s="24">
        <v>0</v>
      </c>
      <c r="E46" s="23" t="s">
        <v>132</v>
      </c>
      <c r="F46" s="48">
        <f t="shared" si="2"/>
        <v>0</v>
      </c>
    </row>
    <row r="47" spans="1:6" x14ac:dyDescent="0.2">
      <c r="A47" s="35" t="s">
        <v>91</v>
      </c>
      <c r="B47" s="21">
        <v>5.5E-2</v>
      </c>
      <c r="C47" s="22">
        <v>0.05</v>
      </c>
      <c r="D47" s="24">
        <v>0</v>
      </c>
      <c r="E47" s="23" t="s">
        <v>31</v>
      </c>
      <c r="F47" s="48">
        <f t="shared" si="2"/>
        <v>0</v>
      </c>
    </row>
    <row r="48" spans="1:6" x14ac:dyDescent="0.2">
      <c r="A48" s="35" t="s">
        <v>92</v>
      </c>
      <c r="B48" s="21">
        <v>5.5E-2</v>
      </c>
      <c r="C48" s="22">
        <v>0.05</v>
      </c>
      <c r="D48" s="24">
        <v>0</v>
      </c>
      <c r="E48" s="23" t="s">
        <v>31</v>
      </c>
      <c r="F48" s="48">
        <f t="shared" si="2"/>
        <v>0</v>
      </c>
    </row>
    <row r="49" spans="1:6" x14ac:dyDescent="0.2">
      <c r="A49" s="35" t="s">
        <v>93</v>
      </c>
      <c r="B49" s="21">
        <v>5.5E-2</v>
      </c>
      <c r="C49" s="22">
        <v>0.05</v>
      </c>
      <c r="D49" s="24">
        <v>0</v>
      </c>
      <c r="E49" s="23" t="s">
        <v>27</v>
      </c>
      <c r="F49" s="48">
        <f t="shared" si="2"/>
        <v>0</v>
      </c>
    </row>
    <row r="50" spans="1:6" x14ac:dyDescent="0.2">
      <c r="A50" s="35" t="s">
        <v>94</v>
      </c>
      <c r="B50" s="21">
        <v>5.5E-2</v>
      </c>
      <c r="C50" s="22">
        <v>0.05</v>
      </c>
      <c r="D50" s="24">
        <v>0</v>
      </c>
      <c r="E50" s="23" t="s">
        <v>27</v>
      </c>
      <c r="F50" s="48">
        <f t="shared" si="2"/>
        <v>0</v>
      </c>
    </row>
    <row r="51" spans="1:6" x14ac:dyDescent="0.2">
      <c r="A51" s="35" t="s">
        <v>95</v>
      </c>
      <c r="B51" s="21">
        <v>5.5E-2</v>
      </c>
      <c r="C51" s="22">
        <v>0.05</v>
      </c>
      <c r="D51" s="24">
        <v>0</v>
      </c>
      <c r="E51" s="23" t="s">
        <v>37</v>
      </c>
      <c r="F51" s="48">
        <f t="shared" si="2"/>
        <v>0</v>
      </c>
    </row>
    <row r="52" spans="1:6" x14ac:dyDescent="0.2">
      <c r="A52" s="35" t="s">
        <v>96</v>
      </c>
      <c r="B52" s="21">
        <v>5.5E-2</v>
      </c>
      <c r="C52" s="22">
        <v>0.05</v>
      </c>
      <c r="D52" s="24">
        <v>0</v>
      </c>
      <c r="E52" s="23" t="s">
        <v>97</v>
      </c>
      <c r="F52" s="48">
        <f t="shared" si="2"/>
        <v>0</v>
      </c>
    </row>
    <row r="53" spans="1:6" x14ac:dyDescent="0.2">
      <c r="A53" s="35" t="s">
        <v>98</v>
      </c>
      <c r="B53" s="21">
        <v>0.05</v>
      </c>
      <c r="C53" s="22">
        <v>0.05</v>
      </c>
      <c r="D53" s="24">
        <v>0</v>
      </c>
      <c r="E53" s="23" t="s">
        <v>129</v>
      </c>
      <c r="F53" s="49" t="s">
        <v>129</v>
      </c>
    </row>
    <row r="54" spans="1:6" x14ac:dyDescent="0.2">
      <c r="A54" s="35" t="s">
        <v>99</v>
      </c>
      <c r="B54" s="21">
        <v>5.5E-2</v>
      </c>
      <c r="C54" s="22">
        <v>0.05</v>
      </c>
      <c r="D54" s="24">
        <v>0</v>
      </c>
      <c r="E54" s="23" t="s">
        <v>37</v>
      </c>
      <c r="F54" s="48">
        <f t="shared" ref="F54:F68" si="3">D54</f>
        <v>0</v>
      </c>
    </row>
    <row r="55" spans="1:6" x14ac:dyDescent="0.2">
      <c r="A55" s="35" t="s">
        <v>100</v>
      </c>
      <c r="B55" s="21">
        <v>5.5E-2</v>
      </c>
      <c r="C55" s="22">
        <v>0.05</v>
      </c>
      <c r="D55" s="24">
        <v>0</v>
      </c>
      <c r="E55" s="23" t="s">
        <v>101</v>
      </c>
      <c r="F55" s="48">
        <f t="shared" si="3"/>
        <v>0</v>
      </c>
    </row>
    <row r="56" spans="1:6" x14ac:dyDescent="0.2">
      <c r="A56" s="35" t="s">
        <v>102</v>
      </c>
      <c r="B56" s="21">
        <v>5.5E-2</v>
      </c>
      <c r="C56" s="22">
        <v>0.05</v>
      </c>
      <c r="D56" s="24">
        <v>0</v>
      </c>
      <c r="E56" s="23" t="s">
        <v>35</v>
      </c>
      <c r="F56" s="48">
        <f t="shared" si="3"/>
        <v>0</v>
      </c>
    </row>
    <row r="57" spans="1:6" x14ac:dyDescent="0.2">
      <c r="A57" s="35" t="s">
        <v>103</v>
      </c>
      <c r="B57" s="21">
        <v>5.5E-2</v>
      </c>
      <c r="C57" s="22">
        <v>0.05</v>
      </c>
      <c r="D57" s="24">
        <v>0</v>
      </c>
      <c r="E57" s="23" t="s">
        <v>35</v>
      </c>
      <c r="F57" s="48">
        <f t="shared" si="3"/>
        <v>0</v>
      </c>
    </row>
    <row r="58" spans="1:6" x14ac:dyDescent="0.2">
      <c r="A58" s="35" t="s">
        <v>104</v>
      </c>
      <c r="B58" s="21">
        <v>5.5E-2</v>
      </c>
      <c r="C58" s="22">
        <v>0.05</v>
      </c>
      <c r="D58" s="24">
        <v>0</v>
      </c>
      <c r="E58" s="23" t="s">
        <v>69</v>
      </c>
      <c r="F58" s="48">
        <f t="shared" si="3"/>
        <v>0</v>
      </c>
    </row>
    <row r="59" spans="1:6" x14ac:dyDescent="0.2">
      <c r="A59" s="35" t="s">
        <v>105</v>
      </c>
      <c r="B59" s="21">
        <v>5.5E-2</v>
      </c>
      <c r="C59" s="22">
        <v>0.05</v>
      </c>
      <c r="D59" s="24">
        <v>0</v>
      </c>
      <c r="E59" s="23" t="s">
        <v>35</v>
      </c>
      <c r="F59" s="48">
        <f t="shared" si="3"/>
        <v>0</v>
      </c>
    </row>
    <row r="60" spans="1:6" x14ac:dyDescent="0.2">
      <c r="A60" s="35" t="s">
        <v>106</v>
      </c>
      <c r="B60" s="21">
        <v>5.5E-2</v>
      </c>
      <c r="C60" s="22">
        <v>0.05</v>
      </c>
      <c r="D60" s="24">
        <v>0</v>
      </c>
      <c r="E60" s="23" t="s">
        <v>74</v>
      </c>
      <c r="F60" s="48">
        <f t="shared" si="3"/>
        <v>0</v>
      </c>
    </row>
    <row r="61" spans="1:6" x14ac:dyDescent="0.2">
      <c r="A61" s="35" t="s">
        <v>107</v>
      </c>
      <c r="B61" s="21">
        <v>5.5E-2</v>
      </c>
      <c r="C61" s="22">
        <v>0.05</v>
      </c>
      <c r="D61" s="24">
        <v>0</v>
      </c>
      <c r="E61" s="23" t="s">
        <v>108</v>
      </c>
      <c r="F61" s="48">
        <f t="shared" si="3"/>
        <v>0</v>
      </c>
    </row>
    <row r="62" spans="1:6" x14ac:dyDescent="0.2">
      <c r="A62" s="35" t="s">
        <v>109</v>
      </c>
      <c r="B62" s="21">
        <v>5.5E-2</v>
      </c>
      <c r="C62" s="22">
        <v>0.05</v>
      </c>
      <c r="D62" s="24">
        <v>0</v>
      </c>
      <c r="E62" s="23" t="s">
        <v>63</v>
      </c>
      <c r="F62" s="48">
        <f t="shared" si="3"/>
        <v>0</v>
      </c>
    </row>
    <row r="63" spans="1:6" x14ac:dyDescent="0.2">
      <c r="A63" s="35" t="s">
        <v>110</v>
      </c>
      <c r="B63" s="21">
        <v>5.5E-2</v>
      </c>
      <c r="C63" s="22">
        <v>0.05</v>
      </c>
      <c r="D63" s="24">
        <v>0</v>
      </c>
      <c r="E63" s="23" t="s">
        <v>111</v>
      </c>
      <c r="F63" s="48">
        <f t="shared" si="3"/>
        <v>0</v>
      </c>
    </row>
    <row r="64" spans="1:6" x14ac:dyDescent="0.2">
      <c r="A64" s="35" t="s">
        <v>112</v>
      </c>
      <c r="B64" s="21">
        <v>5.5E-2</v>
      </c>
      <c r="C64" s="22">
        <v>0.05</v>
      </c>
      <c r="D64" s="24">
        <v>0</v>
      </c>
      <c r="E64" s="23" t="s">
        <v>113</v>
      </c>
      <c r="F64" s="48">
        <f t="shared" si="3"/>
        <v>0</v>
      </c>
    </row>
    <row r="65" spans="1:6" x14ac:dyDescent="0.2">
      <c r="A65" s="35" t="s">
        <v>114</v>
      </c>
      <c r="B65" s="21">
        <v>5.5E-2</v>
      </c>
      <c r="C65" s="22">
        <v>0.05</v>
      </c>
      <c r="D65" s="24">
        <v>0</v>
      </c>
      <c r="E65" s="23" t="s">
        <v>27</v>
      </c>
      <c r="F65" s="48">
        <f t="shared" si="3"/>
        <v>0</v>
      </c>
    </row>
    <row r="66" spans="1:6" x14ac:dyDescent="0.2">
      <c r="A66" s="35" t="s">
        <v>115</v>
      </c>
      <c r="B66" s="21">
        <v>5.5E-2</v>
      </c>
      <c r="C66" s="22">
        <v>0.05</v>
      </c>
      <c r="D66" s="24">
        <v>0</v>
      </c>
      <c r="E66" s="23" t="s">
        <v>35</v>
      </c>
      <c r="F66" s="48">
        <f t="shared" si="3"/>
        <v>0</v>
      </c>
    </row>
    <row r="67" spans="1:6" x14ac:dyDescent="0.2">
      <c r="A67" s="35" t="s">
        <v>116</v>
      </c>
      <c r="B67" s="21">
        <v>5.5E-2</v>
      </c>
      <c r="C67" s="22">
        <v>0.05</v>
      </c>
      <c r="D67" s="24">
        <v>0</v>
      </c>
      <c r="E67" s="23" t="s">
        <v>31</v>
      </c>
      <c r="F67" s="48">
        <f t="shared" si="3"/>
        <v>0</v>
      </c>
    </row>
    <row r="68" spans="1:6" x14ac:dyDescent="0.2">
      <c r="A68" s="35" t="s">
        <v>117</v>
      </c>
      <c r="B68" s="21">
        <v>5.5E-2</v>
      </c>
      <c r="C68" s="22">
        <v>0.05</v>
      </c>
      <c r="D68" s="24">
        <v>0</v>
      </c>
      <c r="E68" s="23" t="s">
        <v>51</v>
      </c>
      <c r="F68" s="48">
        <f t="shared" si="3"/>
        <v>0</v>
      </c>
    </row>
    <row r="69" spans="1:6" x14ac:dyDescent="0.2">
      <c r="A69" s="35" t="s">
        <v>118</v>
      </c>
      <c r="B69" s="21">
        <v>0.05</v>
      </c>
      <c r="C69" s="22">
        <v>0.05</v>
      </c>
      <c r="D69" s="24">
        <v>0</v>
      </c>
      <c r="E69" s="23" t="s">
        <v>129</v>
      </c>
      <c r="F69" s="49" t="s">
        <v>129</v>
      </c>
    </row>
    <row r="70" spans="1:6" x14ac:dyDescent="0.2">
      <c r="A70" s="35" t="s">
        <v>119</v>
      </c>
      <c r="B70" s="21">
        <v>5.5E-2</v>
      </c>
      <c r="C70" s="22">
        <v>0.05</v>
      </c>
      <c r="D70" s="24">
        <v>0</v>
      </c>
      <c r="E70" s="23" t="s">
        <v>37</v>
      </c>
      <c r="F70" s="48">
        <f>D70</f>
        <v>0</v>
      </c>
    </row>
    <row r="71" spans="1:6" x14ac:dyDescent="0.2">
      <c r="A71" s="35" t="s">
        <v>120</v>
      </c>
      <c r="B71" s="21">
        <v>5.5E-2</v>
      </c>
      <c r="C71" s="22">
        <v>0.05</v>
      </c>
      <c r="D71" s="24">
        <v>0</v>
      </c>
      <c r="E71" s="23" t="s">
        <v>74</v>
      </c>
      <c r="F71" s="48">
        <f>D71</f>
        <v>0</v>
      </c>
    </row>
    <row r="72" spans="1:6" x14ac:dyDescent="0.2">
      <c r="A72" s="35" t="s">
        <v>121</v>
      </c>
      <c r="B72" s="21">
        <v>0.05</v>
      </c>
      <c r="C72" s="22">
        <v>0.05</v>
      </c>
      <c r="D72" s="24">
        <v>0</v>
      </c>
      <c r="E72" s="23" t="s">
        <v>129</v>
      </c>
      <c r="F72" s="49" t="s">
        <v>129</v>
      </c>
    </row>
    <row r="73" spans="1:6" ht="15" thickBot="1" x14ac:dyDescent="0.25">
      <c r="A73" s="36" t="s">
        <v>122</v>
      </c>
      <c r="B73" s="37">
        <v>5.5E-2</v>
      </c>
      <c r="C73" s="38">
        <v>0.05</v>
      </c>
      <c r="D73" s="53">
        <v>0</v>
      </c>
      <c r="E73" s="39" t="s">
        <v>123</v>
      </c>
      <c r="F73" s="48">
        <f>D73</f>
        <v>0</v>
      </c>
    </row>
    <row r="74" spans="1:6" s="3" customFormat="1" ht="42.75" thickBot="1" x14ac:dyDescent="0.3">
      <c r="B74" s="18"/>
      <c r="C74" s="60" t="s">
        <v>131</v>
      </c>
      <c r="D74" s="59">
        <f>SUM(D2:D73)</f>
        <v>0</v>
      </c>
      <c r="E74" s="60" t="s">
        <v>147</v>
      </c>
      <c r="F74" s="59">
        <f>SUM(F2:F73)-F75</f>
        <v>0</v>
      </c>
    </row>
    <row r="75" spans="1:6" ht="30" customHeight="1" thickBot="1" x14ac:dyDescent="0.3">
      <c r="C75"/>
      <c r="D75" s="82" t="s">
        <v>145</v>
      </c>
      <c r="E75" s="60" t="s">
        <v>146</v>
      </c>
      <c r="F75" s="59">
        <f>F42</f>
        <v>0</v>
      </c>
    </row>
    <row r="76" spans="1:6" ht="15" x14ac:dyDescent="0.2">
      <c r="D76" s="83"/>
      <c r="F76" s="40" t="s">
        <v>145</v>
      </c>
    </row>
  </sheetData>
  <sheetProtection selectLockedCells="1"/>
  <mergeCells count="1">
    <mergeCell ref="D75:D76"/>
  </mergeCells>
  <printOptions gridLines="1"/>
  <pageMargins left="0.25" right="0.25" top="0.15" bottom="0.15" header="0" footer="0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1:D4"/>
  <sheetViews>
    <sheetView workbookViewId="0">
      <selection activeCell="C2" sqref="C2"/>
    </sheetView>
  </sheetViews>
  <sheetFormatPr defaultRowHeight="14.25" x14ac:dyDescent="0.2"/>
  <cols>
    <col min="2" max="2" width="19" style="58" customWidth="1"/>
    <col min="3" max="3" width="18.42578125" style="25" bestFit="1" customWidth="1"/>
    <col min="4" max="4" width="14.42578125" customWidth="1"/>
  </cols>
  <sheetData>
    <row r="1" spans="2:4" ht="60.75" thickBot="1" x14ac:dyDescent="0.25">
      <c r="B1" s="26" t="s">
        <v>144</v>
      </c>
      <c r="C1" s="77" t="s">
        <v>137</v>
      </c>
      <c r="D1" s="17"/>
    </row>
    <row r="2" spans="2:4" ht="39" thickBot="1" x14ac:dyDescent="0.25">
      <c r="B2" s="79" t="s">
        <v>136</v>
      </c>
      <c r="C2" s="80">
        <v>0</v>
      </c>
      <c r="D2" s="78" t="s">
        <v>140</v>
      </c>
    </row>
    <row r="3" spans="2:4" ht="45.75" thickBot="1" x14ac:dyDescent="0.3">
      <c r="B3" s="56" t="s">
        <v>148</v>
      </c>
      <c r="C3" s="81">
        <f>SUM(C2:C2)</f>
        <v>0</v>
      </c>
      <c r="D3" s="3"/>
    </row>
    <row r="4" spans="2:4" ht="15" x14ac:dyDescent="0.2">
      <c r="B4" s="57"/>
      <c r="C4" s="40" t="s">
        <v>145</v>
      </c>
    </row>
  </sheetData>
  <sheetProtection algorithmName="SHA-512" hashValue="h2G82byGPAocpIEy7F7BFjuIe4uhouYvYcZ+I38ldk0m0vrVwAdCGjxr4f4Zq6aiYW2dO1avPEK0RDeB+Sa4Cg==" saltValue="Y+U8Tv++SGWti8Aaq3i7iw==" spinCount="100000" sheet="1" objects="1" scenarios="1" selectLockedCell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-0.249977111117893"/>
    <pageSetUpPr fitToPage="1"/>
  </sheetPr>
  <dimension ref="A1:L32"/>
  <sheetViews>
    <sheetView tabSelected="1" workbookViewId="0">
      <selection activeCell="B3" sqref="B3"/>
    </sheetView>
  </sheetViews>
  <sheetFormatPr defaultColWidth="9.140625" defaultRowHeight="12.75" x14ac:dyDescent="0.2"/>
  <cols>
    <col min="1" max="1" width="12" customWidth="1"/>
    <col min="2" max="2" width="18.7109375" customWidth="1"/>
    <col min="3" max="3" width="24.5703125" customWidth="1"/>
    <col min="4" max="5" width="15.42578125" customWidth="1"/>
    <col min="6" max="6" width="16.140625" customWidth="1"/>
    <col min="7" max="7" width="14.5703125" customWidth="1"/>
  </cols>
  <sheetData>
    <row r="1" spans="1:12" ht="18" x14ac:dyDescent="0.25">
      <c r="A1" s="91" t="s">
        <v>10</v>
      </c>
      <c r="B1" s="91"/>
      <c r="C1" s="91"/>
      <c r="D1" s="91"/>
      <c r="E1" s="91"/>
      <c r="F1" s="91"/>
      <c r="G1" s="91"/>
      <c r="H1" s="91"/>
      <c r="I1" s="91"/>
      <c r="J1" s="7"/>
      <c r="K1" s="7"/>
      <c r="L1" s="7"/>
    </row>
    <row r="2" spans="1:12" ht="8.25" customHeight="1" x14ac:dyDescent="0.2"/>
    <row r="3" spans="1:12" ht="18" customHeight="1" x14ac:dyDescent="0.2">
      <c r="A3" s="1" t="s">
        <v>133</v>
      </c>
      <c r="B3" s="54" t="s">
        <v>158</v>
      </c>
      <c r="C3" s="8" t="s">
        <v>156</v>
      </c>
    </row>
    <row r="4" spans="1:12" ht="6.75" customHeight="1" x14ac:dyDescent="0.2">
      <c r="A4" s="1"/>
    </row>
    <row r="5" spans="1:12" ht="23.25" customHeight="1" x14ac:dyDescent="0.2">
      <c r="A5" s="1" t="s">
        <v>0</v>
      </c>
      <c r="B5" s="92" t="s">
        <v>145</v>
      </c>
      <c r="C5" s="93"/>
      <c r="D5" s="93"/>
      <c r="E5" s="51"/>
      <c r="F5" s="51"/>
    </row>
    <row r="6" spans="1:12" ht="9.75" customHeight="1" x14ac:dyDescent="0.2">
      <c r="A6" s="1"/>
    </row>
    <row r="7" spans="1:12" ht="28.5" customHeight="1" x14ac:dyDescent="0.2">
      <c r="A7" s="2" t="s">
        <v>7</v>
      </c>
      <c r="B7" s="93" t="s">
        <v>145</v>
      </c>
      <c r="C7" s="93"/>
      <c r="D7" s="93"/>
      <c r="E7" s="93"/>
      <c r="F7" s="93"/>
      <c r="G7" s="1" t="s">
        <v>8</v>
      </c>
      <c r="H7" s="93" t="s">
        <v>145</v>
      </c>
      <c r="I7" s="93"/>
    </row>
    <row r="8" spans="1:12" ht="15.75" customHeight="1" x14ac:dyDescent="0.2">
      <c r="A8" s="2"/>
      <c r="G8" s="3"/>
    </row>
    <row r="9" spans="1:12" ht="32.25" customHeight="1" thickBot="1" x14ac:dyDescent="0.3">
      <c r="A9" s="1"/>
      <c r="B9" s="4" t="s">
        <v>9</v>
      </c>
      <c r="H9" s="94" t="s">
        <v>155</v>
      </c>
      <c r="I9" s="95"/>
      <c r="J9" s="95"/>
      <c r="K9" s="95"/>
      <c r="L9" s="96"/>
    </row>
    <row r="10" spans="1:12" s="15" customFormat="1" ht="47.25" customHeight="1" x14ac:dyDescent="0.25">
      <c r="B10" s="16" t="s">
        <v>1</v>
      </c>
      <c r="C10" s="50" t="s">
        <v>20</v>
      </c>
      <c r="D10" s="52" t="s">
        <v>21</v>
      </c>
      <c r="E10" s="52" t="s">
        <v>143</v>
      </c>
      <c r="F10" s="55" t="s">
        <v>141</v>
      </c>
      <c r="G10" s="41"/>
      <c r="H10" s="97"/>
      <c r="I10" s="98"/>
      <c r="J10" s="98"/>
      <c r="K10" s="98"/>
      <c r="L10" s="99"/>
    </row>
    <row r="11" spans="1:12" ht="30" customHeight="1" thickBot="1" x14ac:dyDescent="0.25">
      <c r="B11" s="65" t="s">
        <v>150</v>
      </c>
      <c r="C11" s="66">
        <f>'Sales by County'!D74</f>
        <v>0</v>
      </c>
      <c r="D11" s="67">
        <f>'Sales by County'!F74</f>
        <v>0</v>
      </c>
      <c r="E11" s="67">
        <f>'Sales by County'!F75</f>
        <v>0</v>
      </c>
      <c r="F11" s="66">
        <f>'Sales in City of Milwaukee'!C3</f>
        <v>0</v>
      </c>
      <c r="G11" s="42"/>
      <c r="H11" s="15"/>
      <c r="I11" s="15"/>
      <c r="J11" s="15"/>
      <c r="K11" s="14"/>
      <c r="L11" s="14"/>
    </row>
    <row r="12" spans="1:12" ht="23.25" customHeight="1" thickTop="1" thickBot="1" x14ac:dyDescent="0.3">
      <c r="B12" s="63" t="s">
        <v>11</v>
      </c>
      <c r="C12" s="61">
        <f>C11*0.05</f>
        <v>0</v>
      </c>
      <c r="D12" s="61">
        <f>D11*0.005</f>
        <v>0</v>
      </c>
      <c r="E12" s="61">
        <f>E11*0.009</f>
        <v>0</v>
      </c>
      <c r="F12" s="61">
        <f>F11*0.02</f>
        <v>0</v>
      </c>
      <c r="H12" s="43" t="s">
        <v>24</v>
      </c>
      <c r="I12" s="44"/>
      <c r="J12" s="45"/>
      <c r="K12" s="44"/>
      <c r="L12" s="46"/>
    </row>
    <row r="13" spans="1:12" ht="15.75" customHeight="1" thickBot="1" x14ac:dyDescent="0.25">
      <c r="H13" s="88" t="s">
        <v>23</v>
      </c>
      <c r="I13" s="89"/>
      <c r="J13" s="89"/>
      <c r="K13" s="89"/>
      <c r="L13" s="90"/>
    </row>
    <row r="14" spans="1:12" ht="16.5" thickBot="1" x14ac:dyDescent="0.3">
      <c r="B14" s="3"/>
      <c r="C14" s="3"/>
      <c r="D14" s="9"/>
      <c r="E14" s="9"/>
      <c r="F14" s="62">
        <f>ROUND(C12+D12+F12+E12,2)</f>
        <v>0</v>
      </c>
      <c r="G14" s="4" t="s">
        <v>19</v>
      </c>
    </row>
    <row r="15" spans="1:12" x14ac:dyDescent="0.2">
      <c r="B15" s="3"/>
      <c r="C15" s="3"/>
      <c r="F15" s="3"/>
      <c r="G15" s="64" t="s">
        <v>149</v>
      </c>
    </row>
    <row r="16" spans="1:12" ht="14.25" customHeight="1" x14ac:dyDescent="0.25">
      <c r="B16" s="72" t="s">
        <v>134</v>
      </c>
      <c r="C16" s="73"/>
      <c r="D16" s="73"/>
      <c r="E16" s="73"/>
      <c r="F16" s="73"/>
    </row>
    <row r="17" spans="2:9" ht="15" x14ac:dyDescent="0.25">
      <c r="B17" s="74" t="s">
        <v>22</v>
      </c>
      <c r="C17" s="58"/>
      <c r="D17" s="58"/>
      <c r="E17" s="58"/>
      <c r="F17" s="58"/>
    </row>
    <row r="19" spans="2:9" x14ac:dyDescent="0.2">
      <c r="B19" s="5" t="s">
        <v>2</v>
      </c>
      <c r="C19" t="s">
        <v>3</v>
      </c>
    </row>
    <row r="20" spans="2:9" x14ac:dyDescent="0.2">
      <c r="B20" s="5"/>
      <c r="C20" t="s">
        <v>13</v>
      </c>
    </row>
    <row r="21" spans="2:9" x14ac:dyDescent="0.2">
      <c r="B21" s="5"/>
      <c r="C21" t="s">
        <v>14</v>
      </c>
    </row>
    <row r="22" spans="2:9" x14ac:dyDescent="0.2">
      <c r="B22" s="5"/>
    </row>
    <row r="23" spans="2:9" x14ac:dyDescent="0.2">
      <c r="B23" s="5" t="s">
        <v>4</v>
      </c>
      <c r="C23" t="s">
        <v>6</v>
      </c>
      <c r="D23" s="12" t="s">
        <v>16</v>
      </c>
      <c r="E23" s="6" t="s">
        <v>18</v>
      </c>
    </row>
    <row r="24" spans="2:9" x14ac:dyDescent="0.2">
      <c r="B24" s="5"/>
      <c r="C24" t="s">
        <v>5</v>
      </c>
      <c r="D24" s="13" t="s">
        <v>15</v>
      </c>
      <c r="E24" s="6" t="s">
        <v>17</v>
      </c>
      <c r="F24" s="13"/>
    </row>
    <row r="25" spans="2:9" ht="13.5" thickBot="1" x14ac:dyDescent="0.25">
      <c r="B25" s="10"/>
      <c r="C25" s="11"/>
      <c r="D25" s="11"/>
      <c r="E25" s="11"/>
      <c r="F25" s="11"/>
    </row>
    <row r="26" spans="2:9" ht="41.25" customHeight="1" x14ac:dyDescent="0.2">
      <c r="B26" s="84" t="s">
        <v>151</v>
      </c>
      <c r="C26" s="85"/>
      <c r="D26" s="85"/>
      <c r="E26" s="85"/>
      <c r="F26" s="85"/>
    </row>
    <row r="27" spans="2:9" x14ac:dyDescent="0.2">
      <c r="G27" s="70"/>
    </row>
    <row r="28" spans="2:9" ht="12.95" customHeight="1" x14ac:dyDescent="0.25">
      <c r="B28" s="58"/>
      <c r="C28" s="75" t="s">
        <v>12</v>
      </c>
      <c r="D28" s="76">
        <v>0</v>
      </c>
      <c r="E28" s="71"/>
      <c r="F28" s="71"/>
      <c r="G28" s="68"/>
      <c r="H28" s="68"/>
      <c r="I28" s="68"/>
    </row>
    <row r="29" spans="2:9" ht="12.75" customHeight="1" x14ac:dyDescent="0.2">
      <c r="G29" s="68"/>
      <c r="H29" s="68"/>
      <c r="I29" s="68"/>
    </row>
    <row r="30" spans="2:9" ht="15" customHeight="1" x14ac:dyDescent="0.2">
      <c r="B30" s="87" t="s">
        <v>154</v>
      </c>
      <c r="C30" s="87"/>
      <c r="D30" s="87"/>
      <c r="E30" s="87"/>
      <c r="F30" s="87"/>
      <c r="G30" s="68"/>
      <c r="H30" s="68"/>
      <c r="I30" s="68"/>
    </row>
    <row r="31" spans="2:9" s="8" customFormat="1" x14ac:dyDescent="0.2">
      <c r="B31" s="86" t="s">
        <v>152</v>
      </c>
      <c r="C31" s="86"/>
      <c r="D31" s="6" t="s">
        <v>153</v>
      </c>
    </row>
    <row r="32" spans="2:9" x14ac:dyDescent="0.2">
      <c r="G32" s="69"/>
      <c r="H32" s="69"/>
      <c r="I32" s="69"/>
    </row>
  </sheetData>
  <sheetProtection algorithmName="SHA-512" hashValue="pALBVLxxRlZog5SLqeWmGXTNYgWNuQMAcXRKCVlpe43GijX6UIX+XotKsJuRDScqi4k6E9GXrLg9Ofbb5FOY2Q==" saltValue="E+GocYujlgtP6sf/F/H9Qg==" spinCount="100000" sheet="1" objects="1" scenarios="1" selectLockedCells="1"/>
  <mergeCells count="9">
    <mergeCell ref="B26:F26"/>
    <mergeCell ref="B31:C31"/>
    <mergeCell ref="B30:F30"/>
    <mergeCell ref="H13:L13"/>
    <mergeCell ref="A1:I1"/>
    <mergeCell ref="B5:D5"/>
    <mergeCell ref="B7:F7"/>
    <mergeCell ref="H7:I7"/>
    <mergeCell ref="H9:L10"/>
  </mergeCells>
  <phoneticPr fontId="3" type="noConversion"/>
  <hyperlinks>
    <hyperlink ref="E24" r:id="rId1" xr:uid="{00000000-0004-0000-0200-000000000000}"/>
    <hyperlink ref="E23" r:id="rId2" xr:uid="{00000000-0004-0000-0200-000001000000}"/>
    <hyperlink ref="H13" r:id="rId3" xr:uid="{00000000-0004-0000-0200-000002000000}"/>
    <hyperlink ref="D31" r:id="rId4" xr:uid="{00000000-0004-0000-0200-000003000000}"/>
  </hyperlinks>
  <pageMargins left="0.5" right="0.5" top="0.5" bottom="0.5" header="0.5" footer="0.5"/>
  <pageSetup scale="80" orientation="landscape" r:id="rId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be28f44-6f80-4b73-81cc-225ab7a7242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330ADC68DFAB429F0AF3FACAA77EC0" ma:contentTypeVersion="18" ma:contentTypeDescription="Create a new document." ma:contentTypeScope="" ma:versionID="a24d6e7a926f9d8f2628d7c883898032">
  <xsd:schema xmlns:xsd="http://www.w3.org/2001/XMLSchema" xmlns:xs="http://www.w3.org/2001/XMLSchema" xmlns:p="http://schemas.microsoft.com/office/2006/metadata/properties" xmlns:ns3="5be28f44-6f80-4b73-81cc-225ab7a72423" xmlns:ns4="7a7c3e2f-4931-4172-95af-c8b5b6ef0752" targetNamespace="http://schemas.microsoft.com/office/2006/metadata/properties" ma:root="true" ma:fieldsID="a765d7185389df84d8b7d65d775298b2" ns3:_="" ns4:_="">
    <xsd:import namespace="5be28f44-6f80-4b73-81cc-225ab7a72423"/>
    <xsd:import namespace="7a7c3e2f-4931-4172-95af-c8b5b6ef075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e28f44-6f80-4b73-81cc-225ab7a724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7c3e2f-4931-4172-95af-c8b5b6ef075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5277E1-5786-4F31-8FB9-DD6DDB4059A9}">
  <ds:schemaRefs>
    <ds:schemaRef ds:uri="http://purl.org/dc/elements/1.1/"/>
    <ds:schemaRef ds:uri="5be28f44-6f80-4b73-81cc-225ab7a72423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7a7c3e2f-4931-4172-95af-c8b5b6ef0752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B448F2D-0E80-4B9D-9748-00BAEED99B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e28f44-6f80-4b73-81cc-225ab7a72423"/>
    <ds:schemaRef ds:uri="7a7c3e2f-4931-4172-95af-c8b5b6ef07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2697FF7-A6BF-45F6-99B4-5BA9E9A4B9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Sales by County</vt:lpstr>
      <vt:lpstr>Sales in City of Milwaukee</vt:lpstr>
      <vt:lpstr>WI Sales Tax</vt:lpstr>
      <vt:lpstr>'Sales by County'!Print_Area</vt:lpstr>
      <vt:lpstr>'WI Sales Tax'!Print_Area</vt:lpstr>
      <vt:lpstr>'Sales by County'!Print_Titles</vt:lpstr>
    </vt:vector>
  </TitlesOfParts>
  <Company>MnSCU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 Page</dc:creator>
  <cp:lastModifiedBy>Page, Ann E</cp:lastModifiedBy>
  <cp:lastPrinted>2024-06-26T12:03:27Z</cp:lastPrinted>
  <dcterms:created xsi:type="dcterms:W3CDTF">2004-05-25T15:40:51Z</dcterms:created>
  <dcterms:modified xsi:type="dcterms:W3CDTF">2024-10-17T16:05:04Z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0x010100A4330ADC68DFAB429F0AF3FACAA77EC0</vt:lpwstr>
  </property>
</Properties>
</file>